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CT_広島市\addin\eq\変換定義\"/>
    </mc:Choice>
  </mc:AlternateContent>
  <bookViews>
    <workbookView xWindow="-15" yWindow="-15" windowWidth="15330" windowHeight="4530" tabRatio="696" activeTab="3"/>
  </bookViews>
  <sheets>
    <sheet name="工種別内訳表定義" sheetId="12" r:id="rId1"/>
    <sheet name="内訳表定義" sheetId="10" r:id="rId2"/>
    <sheet name="単価表定義" sheetId="11" r:id="rId3"/>
    <sheet name="帳票イメージ工種別内訳" sheetId="13" r:id="rId4"/>
    <sheet name="帳票イメージ" sheetId="8" r:id="rId5"/>
  </sheets>
  <definedNames>
    <definedName name="_xlnm.Print_Area" localSheetId="2">単価表定義!$S$2:$AA$45</definedName>
    <definedName name="_xlnm.Print_Area" localSheetId="4">帳票イメージ!$A$1:$M$86</definedName>
    <definedName name="_xlnm.Print_Area" localSheetId="3">帳票イメージ工種別内訳!$A$1:$Q$72</definedName>
  </definedNames>
  <calcPr calcId="152511"/>
</workbook>
</file>

<file path=xl/calcChain.xml><?xml version="1.0" encoding="utf-8"?>
<calcChain xmlns="http://schemas.openxmlformats.org/spreadsheetml/2006/main">
  <c r="L56" i="13" l="1"/>
  <c r="M56" i="13"/>
  <c r="L57" i="13"/>
  <c r="M57" i="13"/>
  <c r="L58" i="13"/>
  <c r="M58" i="13"/>
  <c r="L59" i="13"/>
  <c r="M59" i="13"/>
  <c r="L60" i="13"/>
  <c r="M60" i="13"/>
  <c r="L61" i="13"/>
  <c r="M61" i="13"/>
  <c r="L62" i="13"/>
  <c r="M62" i="13"/>
  <c r="L63" i="13"/>
  <c r="M63" i="13"/>
  <c r="L64" i="13"/>
  <c r="M64" i="13"/>
  <c r="L65" i="13"/>
  <c r="M65" i="13"/>
  <c r="L66" i="13"/>
  <c r="M66" i="13"/>
  <c r="L67" i="13"/>
  <c r="M67" i="13"/>
  <c r="L68" i="13"/>
  <c r="M68" i="13"/>
  <c r="L69" i="13"/>
  <c r="M69" i="13"/>
  <c r="L70" i="13"/>
  <c r="M70" i="13"/>
  <c r="M55" i="13"/>
  <c r="L55" i="13"/>
  <c r="M54" i="13"/>
  <c r="L54" i="13"/>
  <c r="L32" i="13"/>
  <c r="M32" i="13"/>
  <c r="L33" i="13"/>
  <c r="M33" i="13"/>
  <c r="L34" i="13"/>
  <c r="M34" i="13"/>
  <c r="L35" i="13"/>
  <c r="M35" i="13"/>
  <c r="L36" i="13"/>
  <c r="M36" i="13"/>
  <c r="L37" i="13"/>
  <c r="M37" i="13"/>
  <c r="L38" i="13"/>
  <c r="M38" i="13"/>
  <c r="L39" i="13"/>
  <c r="M39" i="13"/>
  <c r="L40" i="13"/>
  <c r="M40" i="13"/>
  <c r="L41" i="13"/>
  <c r="M41" i="13"/>
  <c r="L42" i="13"/>
  <c r="M42" i="13"/>
  <c r="L43" i="13"/>
  <c r="M43" i="13"/>
  <c r="L44" i="13"/>
  <c r="M44" i="13"/>
  <c r="L45" i="13"/>
  <c r="M45" i="13"/>
  <c r="L46" i="13"/>
  <c r="M46" i="13"/>
  <c r="M31" i="13"/>
  <c r="L31" i="13"/>
  <c r="M30" i="13"/>
  <c r="L30" i="13"/>
  <c r="K56" i="13" l="1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55" i="13"/>
  <c r="K54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31" i="13"/>
  <c r="K30" i="13"/>
  <c r="B56" i="13" l="1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55" i="13"/>
  <c r="B54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31" i="13"/>
  <c r="B30" i="13"/>
  <c r="P70" i="13" l="1"/>
  <c r="P69" i="13"/>
  <c r="P68" i="13"/>
  <c r="P67" i="13"/>
  <c r="P66" i="13"/>
  <c r="P65" i="13"/>
  <c r="P64" i="13"/>
  <c r="P63" i="13"/>
  <c r="P62" i="13"/>
  <c r="P61" i="13"/>
  <c r="P60" i="13"/>
  <c r="P59" i="13"/>
  <c r="P58" i="13"/>
  <c r="P57" i="13"/>
  <c r="P56" i="13"/>
  <c r="P55" i="13"/>
  <c r="P54" i="13"/>
  <c r="P46" i="13"/>
  <c r="P45" i="13"/>
  <c r="P44" i="13"/>
  <c r="P43" i="13"/>
  <c r="P42" i="13"/>
  <c r="P41" i="13"/>
  <c r="P40" i="13"/>
  <c r="P39" i="13"/>
  <c r="P38" i="13"/>
  <c r="P37" i="13"/>
  <c r="P36" i="13"/>
  <c r="P35" i="13"/>
  <c r="P34" i="13"/>
  <c r="P33" i="13"/>
  <c r="P32" i="13"/>
  <c r="P31" i="13"/>
  <c r="P30" i="13"/>
  <c r="C30" i="13"/>
  <c r="D30" i="13"/>
  <c r="E30" i="13"/>
  <c r="F30" i="13"/>
  <c r="G30" i="13"/>
  <c r="H30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D31" i="13"/>
  <c r="E31" i="13"/>
  <c r="F31" i="13"/>
  <c r="G31" i="13"/>
  <c r="H31" i="13"/>
  <c r="N30" i="13"/>
  <c r="O30" i="13"/>
  <c r="J30" i="13"/>
  <c r="O70" i="13"/>
  <c r="N70" i="13"/>
  <c r="J70" i="13"/>
  <c r="H70" i="13"/>
  <c r="G70" i="13"/>
  <c r="F70" i="13"/>
  <c r="E70" i="13"/>
  <c r="D70" i="13"/>
  <c r="O69" i="13"/>
  <c r="N69" i="13"/>
  <c r="J69" i="13"/>
  <c r="H69" i="13"/>
  <c r="G69" i="13"/>
  <c r="F69" i="13"/>
  <c r="E69" i="13"/>
  <c r="D69" i="13"/>
  <c r="O68" i="13"/>
  <c r="N68" i="13"/>
  <c r="J68" i="13"/>
  <c r="H68" i="13"/>
  <c r="G68" i="13"/>
  <c r="F68" i="13"/>
  <c r="E68" i="13"/>
  <c r="D68" i="13"/>
  <c r="O67" i="13"/>
  <c r="N67" i="13"/>
  <c r="J67" i="13"/>
  <c r="H67" i="13"/>
  <c r="G67" i="13"/>
  <c r="F67" i="13"/>
  <c r="E67" i="13"/>
  <c r="D67" i="13"/>
  <c r="O66" i="13"/>
  <c r="N66" i="13"/>
  <c r="J66" i="13"/>
  <c r="H66" i="13"/>
  <c r="G66" i="13"/>
  <c r="F66" i="13"/>
  <c r="E66" i="13"/>
  <c r="D66" i="13"/>
  <c r="O65" i="13"/>
  <c r="N65" i="13"/>
  <c r="J65" i="13"/>
  <c r="H65" i="13"/>
  <c r="G65" i="13"/>
  <c r="F65" i="13"/>
  <c r="E65" i="13"/>
  <c r="D65" i="13"/>
  <c r="O64" i="13"/>
  <c r="N64" i="13"/>
  <c r="J64" i="13"/>
  <c r="H64" i="13"/>
  <c r="G64" i="13"/>
  <c r="F64" i="13"/>
  <c r="E64" i="13"/>
  <c r="D64" i="13"/>
  <c r="O63" i="13"/>
  <c r="N63" i="13"/>
  <c r="J63" i="13"/>
  <c r="H63" i="13"/>
  <c r="G63" i="13"/>
  <c r="F63" i="13"/>
  <c r="E63" i="13"/>
  <c r="D63" i="13"/>
  <c r="O62" i="13"/>
  <c r="N62" i="13"/>
  <c r="J62" i="13"/>
  <c r="H62" i="13"/>
  <c r="G62" i="13"/>
  <c r="F62" i="13"/>
  <c r="E62" i="13"/>
  <c r="D62" i="13"/>
  <c r="O61" i="13"/>
  <c r="N61" i="13"/>
  <c r="J61" i="13"/>
  <c r="H61" i="13"/>
  <c r="G61" i="13"/>
  <c r="F61" i="13"/>
  <c r="E61" i="13"/>
  <c r="D61" i="13"/>
  <c r="O60" i="13"/>
  <c r="N60" i="13"/>
  <c r="J60" i="13"/>
  <c r="H60" i="13"/>
  <c r="G60" i="13"/>
  <c r="F60" i="13"/>
  <c r="E60" i="13"/>
  <c r="D60" i="13"/>
  <c r="O59" i="13"/>
  <c r="N59" i="13"/>
  <c r="J59" i="13"/>
  <c r="H59" i="13"/>
  <c r="G59" i="13"/>
  <c r="F59" i="13"/>
  <c r="E59" i="13"/>
  <c r="D59" i="13"/>
  <c r="O58" i="13"/>
  <c r="N58" i="13"/>
  <c r="J58" i="13"/>
  <c r="H58" i="13"/>
  <c r="G58" i="13"/>
  <c r="F58" i="13"/>
  <c r="E58" i="13"/>
  <c r="D58" i="13"/>
  <c r="O57" i="13"/>
  <c r="N57" i="13"/>
  <c r="J57" i="13"/>
  <c r="H57" i="13"/>
  <c r="G57" i="13"/>
  <c r="F57" i="13"/>
  <c r="E57" i="13"/>
  <c r="D57" i="13"/>
  <c r="O56" i="13"/>
  <c r="N56" i="13"/>
  <c r="J56" i="13"/>
  <c r="H56" i="13"/>
  <c r="G56" i="13"/>
  <c r="F56" i="13"/>
  <c r="E56" i="13"/>
  <c r="D56" i="13"/>
  <c r="O55" i="13"/>
  <c r="N55" i="13"/>
  <c r="J55" i="13"/>
  <c r="H55" i="13"/>
  <c r="G55" i="13"/>
  <c r="F55" i="13"/>
  <c r="E55" i="13"/>
  <c r="D55" i="13"/>
  <c r="O54" i="13"/>
  <c r="N54" i="13"/>
  <c r="J54" i="13"/>
  <c r="H54" i="13"/>
  <c r="G54" i="13"/>
  <c r="F54" i="13"/>
  <c r="E54" i="13"/>
  <c r="D54" i="13"/>
  <c r="J46" i="13"/>
  <c r="J45" i="13"/>
  <c r="J44" i="13"/>
  <c r="J43" i="13"/>
  <c r="J42" i="13"/>
  <c r="J41" i="13"/>
  <c r="J40" i="13"/>
  <c r="J39" i="13"/>
  <c r="J38" i="13"/>
  <c r="J37" i="13"/>
  <c r="J36" i="13"/>
  <c r="J35" i="13"/>
  <c r="J34" i="13"/>
  <c r="J33" i="13"/>
  <c r="J32" i="13"/>
  <c r="J31" i="13"/>
  <c r="O46" i="13"/>
  <c r="N46" i="13"/>
  <c r="H46" i="13"/>
  <c r="G46" i="13"/>
  <c r="F46" i="13"/>
  <c r="E46" i="13"/>
  <c r="D46" i="13"/>
  <c r="O45" i="13"/>
  <c r="N45" i="13"/>
  <c r="H45" i="13"/>
  <c r="G45" i="13"/>
  <c r="F45" i="13"/>
  <c r="E45" i="13"/>
  <c r="D45" i="13"/>
  <c r="O44" i="13"/>
  <c r="N44" i="13"/>
  <c r="H44" i="13"/>
  <c r="G44" i="13"/>
  <c r="F44" i="13"/>
  <c r="E44" i="13"/>
  <c r="D44" i="13"/>
  <c r="O43" i="13"/>
  <c r="N43" i="13"/>
  <c r="H43" i="13"/>
  <c r="G43" i="13"/>
  <c r="F43" i="13"/>
  <c r="E43" i="13"/>
  <c r="D43" i="13"/>
  <c r="O42" i="13"/>
  <c r="N42" i="13"/>
  <c r="H42" i="13"/>
  <c r="G42" i="13"/>
  <c r="F42" i="13"/>
  <c r="E42" i="13"/>
  <c r="D42" i="13"/>
  <c r="O41" i="13"/>
  <c r="N41" i="13"/>
  <c r="H41" i="13"/>
  <c r="G41" i="13"/>
  <c r="F41" i="13"/>
  <c r="E41" i="13"/>
  <c r="D41" i="13"/>
  <c r="O40" i="13"/>
  <c r="N40" i="13"/>
  <c r="H40" i="13"/>
  <c r="G40" i="13"/>
  <c r="F40" i="13"/>
  <c r="E40" i="13"/>
  <c r="D40" i="13"/>
  <c r="O39" i="13"/>
  <c r="N39" i="13"/>
  <c r="H39" i="13"/>
  <c r="G39" i="13"/>
  <c r="F39" i="13"/>
  <c r="E39" i="13"/>
  <c r="D39" i="13"/>
  <c r="O38" i="13"/>
  <c r="N38" i="13"/>
  <c r="H38" i="13"/>
  <c r="G38" i="13"/>
  <c r="F38" i="13"/>
  <c r="E38" i="13"/>
  <c r="D38" i="13"/>
  <c r="O37" i="13"/>
  <c r="N37" i="13"/>
  <c r="H37" i="13"/>
  <c r="G37" i="13"/>
  <c r="F37" i="13"/>
  <c r="E37" i="13"/>
  <c r="D37" i="13"/>
  <c r="O36" i="13"/>
  <c r="N36" i="13"/>
  <c r="H36" i="13"/>
  <c r="G36" i="13"/>
  <c r="F36" i="13"/>
  <c r="E36" i="13"/>
  <c r="D36" i="13"/>
  <c r="O35" i="13"/>
  <c r="N35" i="13"/>
  <c r="H35" i="13"/>
  <c r="G35" i="13"/>
  <c r="F35" i="13"/>
  <c r="E35" i="13"/>
  <c r="D35" i="13"/>
  <c r="O34" i="13"/>
  <c r="N34" i="13"/>
  <c r="H34" i="13"/>
  <c r="G34" i="13"/>
  <c r="F34" i="13"/>
  <c r="E34" i="13"/>
  <c r="D34" i="13"/>
  <c r="O33" i="13"/>
  <c r="N33" i="13"/>
  <c r="H33" i="13"/>
  <c r="G33" i="13"/>
  <c r="F33" i="13"/>
  <c r="E33" i="13"/>
  <c r="D33" i="13"/>
  <c r="O32" i="13"/>
  <c r="N32" i="13"/>
  <c r="H32" i="13"/>
  <c r="G32" i="13"/>
  <c r="F32" i="13"/>
  <c r="E32" i="13"/>
  <c r="D32" i="13"/>
  <c r="O31" i="13"/>
  <c r="N31" i="13"/>
  <c r="I62" i="12"/>
  <c r="D6" i="8"/>
  <c r="E6" i="8"/>
  <c r="G6" i="8"/>
  <c r="H6" i="8"/>
  <c r="I6" i="8"/>
  <c r="D7" i="8"/>
  <c r="E7" i="8"/>
  <c r="G7" i="8"/>
  <c r="H7" i="8"/>
  <c r="I7" i="8"/>
  <c r="D8" i="8"/>
  <c r="E8" i="8"/>
  <c r="G8" i="8"/>
  <c r="H8" i="8"/>
  <c r="I8" i="8"/>
  <c r="D9" i="8"/>
  <c r="E9" i="8"/>
  <c r="G9" i="8"/>
  <c r="H9" i="8"/>
  <c r="I9" i="8"/>
  <c r="D10" i="8"/>
  <c r="E10" i="8"/>
  <c r="G10" i="8"/>
  <c r="H10" i="8"/>
  <c r="I10" i="8"/>
  <c r="D11" i="8"/>
  <c r="E11" i="8"/>
  <c r="G11" i="8"/>
  <c r="H11" i="8"/>
  <c r="I11" i="8"/>
  <c r="D12" i="8"/>
  <c r="E12" i="8"/>
  <c r="G12" i="8"/>
  <c r="H12" i="8"/>
  <c r="I12" i="8"/>
  <c r="D13" i="8"/>
  <c r="E13" i="8"/>
  <c r="G13" i="8"/>
  <c r="H13" i="8"/>
  <c r="I13" i="8"/>
  <c r="D14" i="8"/>
  <c r="E14" i="8"/>
  <c r="G14" i="8"/>
  <c r="H14" i="8"/>
  <c r="I14" i="8"/>
  <c r="D15" i="8"/>
  <c r="E15" i="8"/>
  <c r="G15" i="8"/>
  <c r="H15" i="8"/>
  <c r="I15" i="8"/>
  <c r="D16" i="8"/>
  <c r="E16" i="8"/>
  <c r="G16" i="8"/>
  <c r="H16" i="8"/>
  <c r="I16" i="8"/>
  <c r="D17" i="8"/>
  <c r="E17" i="8"/>
  <c r="G17" i="8"/>
  <c r="H17" i="8"/>
  <c r="I17" i="8"/>
  <c r="D18" i="8"/>
  <c r="E18" i="8"/>
  <c r="G18" i="8"/>
  <c r="H18" i="8"/>
  <c r="I18" i="8"/>
  <c r="D19" i="8"/>
  <c r="E19" i="8"/>
  <c r="G19" i="8"/>
  <c r="H19" i="8"/>
  <c r="I19" i="8"/>
  <c r="D20" i="8"/>
  <c r="E20" i="8"/>
  <c r="G20" i="8"/>
  <c r="H20" i="8"/>
  <c r="I20" i="8"/>
  <c r="D21" i="8"/>
  <c r="E21" i="8"/>
  <c r="G21" i="8"/>
  <c r="H21" i="8"/>
  <c r="I21" i="8"/>
  <c r="D22" i="8"/>
  <c r="E22" i="8"/>
  <c r="G22" i="8"/>
  <c r="H22" i="8"/>
  <c r="I22" i="8"/>
  <c r="D23" i="8"/>
  <c r="E23" i="8"/>
  <c r="G23" i="8"/>
  <c r="H23" i="8"/>
  <c r="I23" i="8"/>
  <c r="D24" i="8"/>
  <c r="E24" i="8"/>
  <c r="G24" i="8"/>
  <c r="H24" i="8"/>
  <c r="I24" i="8"/>
  <c r="D25" i="8"/>
  <c r="E25" i="8"/>
  <c r="G25" i="8"/>
  <c r="H25" i="8"/>
  <c r="I25" i="8"/>
  <c r="D26" i="8"/>
  <c r="E26" i="8"/>
  <c r="G26" i="8"/>
  <c r="H26" i="8"/>
  <c r="I26" i="8"/>
  <c r="D27" i="8"/>
  <c r="E27" i="8"/>
  <c r="G27" i="8"/>
  <c r="H27" i="8"/>
  <c r="I27" i="8"/>
  <c r="D28" i="8"/>
  <c r="E28" i="8"/>
  <c r="G28" i="8"/>
  <c r="H28" i="8"/>
  <c r="I28" i="8"/>
  <c r="D29" i="8"/>
  <c r="E29" i="8"/>
  <c r="G29" i="8"/>
  <c r="H29" i="8"/>
  <c r="I29" i="8"/>
  <c r="D30" i="8"/>
  <c r="E30" i="8"/>
  <c r="G30" i="8"/>
  <c r="H30" i="8"/>
  <c r="I30" i="8"/>
  <c r="D31" i="8"/>
  <c r="E31" i="8"/>
  <c r="G31" i="8"/>
  <c r="H31" i="8"/>
  <c r="I31" i="8"/>
  <c r="D32" i="8"/>
  <c r="E32" i="8"/>
  <c r="G32" i="8"/>
  <c r="H32" i="8"/>
  <c r="I32" i="8"/>
  <c r="D33" i="8"/>
  <c r="E33" i="8"/>
  <c r="G33" i="8"/>
  <c r="H33" i="8"/>
  <c r="I33" i="8"/>
  <c r="D34" i="8"/>
  <c r="E34" i="8"/>
  <c r="G34" i="8"/>
  <c r="H34" i="8"/>
  <c r="I34" i="8"/>
  <c r="D35" i="8"/>
  <c r="E35" i="8"/>
  <c r="G35" i="8"/>
  <c r="H35" i="8"/>
  <c r="I35" i="8"/>
  <c r="D36" i="8"/>
  <c r="E36" i="8"/>
  <c r="G36" i="8"/>
  <c r="H36" i="8"/>
  <c r="I36" i="8"/>
  <c r="D37" i="8"/>
  <c r="E37" i="8"/>
  <c r="G37" i="8"/>
  <c r="H37" i="8"/>
  <c r="I37" i="8"/>
  <c r="D38" i="8"/>
  <c r="E38" i="8"/>
  <c r="G38" i="8"/>
  <c r="H38" i="8"/>
  <c r="I38" i="8"/>
  <c r="D39" i="8"/>
  <c r="E39" i="8"/>
  <c r="G39" i="8"/>
  <c r="H39" i="8"/>
  <c r="I39" i="8"/>
  <c r="D40" i="8"/>
  <c r="E40" i="8"/>
  <c r="G40" i="8"/>
  <c r="H40" i="8"/>
  <c r="I40" i="8"/>
  <c r="D41" i="8"/>
  <c r="E41" i="8"/>
  <c r="G41" i="8"/>
  <c r="H41" i="8"/>
  <c r="I41" i="8"/>
  <c r="D49" i="8"/>
  <c r="E49" i="8"/>
  <c r="G49" i="8"/>
  <c r="H49" i="8"/>
  <c r="I49" i="8"/>
  <c r="D50" i="8"/>
  <c r="E50" i="8"/>
  <c r="G50" i="8"/>
  <c r="H50" i="8"/>
  <c r="I50" i="8"/>
  <c r="D51" i="8"/>
  <c r="E51" i="8"/>
  <c r="G51" i="8"/>
  <c r="H51" i="8"/>
  <c r="I51" i="8"/>
  <c r="D52" i="8"/>
  <c r="E52" i="8"/>
  <c r="G52" i="8"/>
  <c r="H52" i="8"/>
  <c r="I52" i="8"/>
  <c r="D53" i="8"/>
  <c r="E53" i="8"/>
  <c r="G53" i="8"/>
  <c r="H53" i="8"/>
  <c r="I53" i="8"/>
  <c r="D54" i="8"/>
  <c r="E54" i="8"/>
  <c r="G54" i="8"/>
  <c r="H54" i="8"/>
  <c r="I54" i="8"/>
  <c r="D55" i="8"/>
  <c r="E55" i="8"/>
  <c r="G55" i="8"/>
  <c r="H55" i="8"/>
  <c r="I55" i="8"/>
  <c r="D56" i="8"/>
  <c r="E56" i="8"/>
  <c r="G56" i="8"/>
  <c r="H56" i="8"/>
  <c r="I56" i="8"/>
  <c r="D57" i="8"/>
  <c r="E57" i="8"/>
  <c r="G57" i="8"/>
  <c r="H57" i="8"/>
  <c r="I57" i="8"/>
  <c r="D58" i="8"/>
  <c r="E58" i="8"/>
  <c r="G58" i="8"/>
  <c r="H58" i="8"/>
  <c r="I58" i="8"/>
  <c r="D59" i="8"/>
  <c r="E59" i="8"/>
  <c r="G59" i="8"/>
  <c r="H59" i="8"/>
  <c r="I59" i="8"/>
  <c r="D60" i="8"/>
  <c r="E60" i="8"/>
  <c r="G60" i="8"/>
  <c r="H60" i="8"/>
  <c r="I60" i="8"/>
  <c r="D61" i="8"/>
  <c r="E61" i="8"/>
  <c r="G61" i="8"/>
  <c r="H61" i="8"/>
  <c r="I61" i="8"/>
  <c r="D62" i="8"/>
  <c r="E62" i="8"/>
  <c r="G62" i="8"/>
  <c r="H62" i="8"/>
  <c r="I62" i="8"/>
  <c r="D63" i="8"/>
  <c r="E63" i="8"/>
  <c r="G63" i="8"/>
  <c r="H63" i="8"/>
  <c r="I63" i="8"/>
  <c r="D64" i="8"/>
  <c r="E64" i="8"/>
  <c r="G64" i="8"/>
  <c r="H64" i="8"/>
  <c r="I64" i="8"/>
  <c r="D65" i="8"/>
  <c r="E65" i="8"/>
  <c r="G65" i="8"/>
  <c r="H65" i="8"/>
  <c r="I65" i="8"/>
  <c r="D66" i="8"/>
  <c r="E66" i="8"/>
  <c r="G66" i="8"/>
  <c r="H66" i="8"/>
  <c r="I66" i="8"/>
  <c r="D67" i="8"/>
  <c r="E67" i="8"/>
  <c r="G67" i="8"/>
  <c r="H67" i="8"/>
  <c r="I67" i="8"/>
  <c r="D68" i="8"/>
  <c r="E68" i="8"/>
  <c r="G68" i="8"/>
  <c r="H68" i="8"/>
  <c r="I68" i="8"/>
  <c r="D69" i="8"/>
  <c r="E69" i="8"/>
  <c r="G69" i="8"/>
  <c r="H69" i="8"/>
  <c r="I69" i="8"/>
  <c r="D70" i="8"/>
  <c r="E70" i="8"/>
  <c r="G70" i="8"/>
  <c r="H70" i="8"/>
  <c r="I70" i="8"/>
  <c r="D71" i="8"/>
  <c r="E71" i="8"/>
  <c r="G71" i="8"/>
  <c r="H71" i="8"/>
  <c r="I71" i="8"/>
  <c r="D72" i="8"/>
  <c r="E72" i="8"/>
  <c r="G72" i="8"/>
  <c r="H72" i="8"/>
  <c r="I72" i="8"/>
  <c r="D73" i="8"/>
  <c r="E73" i="8"/>
  <c r="G73" i="8"/>
  <c r="H73" i="8"/>
  <c r="I73" i="8"/>
  <c r="D74" i="8"/>
  <c r="E74" i="8"/>
  <c r="G74" i="8"/>
  <c r="H74" i="8"/>
  <c r="I74" i="8"/>
  <c r="D75" i="8"/>
  <c r="E75" i="8"/>
  <c r="G75" i="8"/>
  <c r="H75" i="8"/>
  <c r="I75" i="8"/>
  <c r="D76" i="8"/>
  <c r="E76" i="8"/>
  <c r="G76" i="8"/>
  <c r="H76" i="8"/>
  <c r="I76" i="8"/>
  <c r="D77" i="8"/>
  <c r="E77" i="8"/>
  <c r="G77" i="8"/>
  <c r="H77" i="8"/>
  <c r="I77" i="8"/>
  <c r="D78" i="8"/>
  <c r="E78" i="8"/>
  <c r="G78" i="8"/>
  <c r="H78" i="8"/>
  <c r="I78" i="8"/>
  <c r="D79" i="8"/>
  <c r="E79" i="8"/>
  <c r="G79" i="8"/>
  <c r="H79" i="8"/>
  <c r="I79" i="8"/>
  <c r="D80" i="8"/>
  <c r="E80" i="8"/>
  <c r="G80" i="8"/>
  <c r="H80" i="8"/>
  <c r="I80" i="8"/>
  <c r="D81" i="8"/>
  <c r="E81" i="8"/>
  <c r="G81" i="8"/>
  <c r="H81" i="8"/>
  <c r="I81" i="8"/>
  <c r="D82" i="8"/>
  <c r="E82" i="8"/>
  <c r="G82" i="8"/>
  <c r="H82" i="8"/>
  <c r="I82" i="8"/>
  <c r="D83" i="8"/>
  <c r="E83" i="8"/>
  <c r="G83" i="8"/>
  <c r="H83" i="8"/>
  <c r="I83" i="8"/>
  <c r="D84" i="8"/>
  <c r="E84" i="8"/>
  <c r="G84" i="8"/>
  <c r="H84" i="8"/>
  <c r="I84" i="8"/>
</calcChain>
</file>

<file path=xl/sharedStrings.xml><?xml version="1.0" encoding="utf-8"?>
<sst xmlns="http://schemas.openxmlformats.org/spreadsheetml/2006/main" count="939" uniqueCount="396">
  <si>
    <t>項目名</t>
    <rPh sb="0" eb="2">
      <t>コウモク</t>
    </rPh>
    <rPh sb="2" eb="3">
      <t>メイ</t>
    </rPh>
    <phoneticPr fontId="2"/>
  </si>
  <si>
    <t>内訳表</t>
    <rPh sb="0" eb="2">
      <t>ウチワケ</t>
    </rPh>
    <rPh sb="2" eb="3">
      <t>ヒョウ</t>
    </rPh>
    <phoneticPr fontId="2"/>
  </si>
  <si>
    <t>表示幅</t>
    <rPh sb="0" eb="3">
      <t>ヒョウジハバ</t>
    </rPh>
    <phoneticPr fontId="2"/>
  </si>
  <si>
    <t>ヘダー</t>
    <phoneticPr fontId="2"/>
  </si>
  <si>
    <t>名称1</t>
    <rPh sb="0" eb="2">
      <t>メイショウ</t>
    </rPh>
    <phoneticPr fontId="2"/>
  </si>
  <si>
    <t>名称2</t>
    <rPh sb="0" eb="2">
      <t>メイショウ</t>
    </rPh>
    <phoneticPr fontId="2"/>
  </si>
  <si>
    <t>規格1</t>
    <rPh sb="0" eb="2">
      <t>キカク</t>
    </rPh>
    <phoneticPr fontId="2"/>
  </si>
  <si>
    <t>規格2</t>
    <rPh sb="0" eb="2">
      <t>キカク</t>
    </rPh>
    <phoneticPr fontId="2"/>
  </si>
  <si>
    <t>数量1</t>
    <rPh sb="0" eb="2">
      <t>スウリョウ</t>
    </rPh>
    <phoneticPr fontId="2"/>
  </si>
  <si>
    <t>数量2</t>
    <rPh sb="0" eb="2">
      <t>スウリョウ</t>
    </rPh>
    <phoneticPr fontId="2"/>
  </si>
  <si>
    <t>単位1</t>
    <rPh sb="0" eb="2">
      <t>タンイ</t>
    </rPh>
    <phoneticPr fontId="2"/>
  </si>
  <si>
    <t>単位2</t>
    <rPh sb="0" eb="2">
      <t>タンイ</t>
    </rPh>
    <phoneticPr fontId="2"/>
  </si>
  <si>
    <t>単価1</t>
    <rPh sb="0" eb="2">
      <t>タンカ</t>
    </rPh>
    <phoneticPr fontId="2"/>
  </si>
  <si>
    <t>単価2</t>
    <rPh sb="0" eb="2">
      <t>タンカ</t>
    </rPh>
    <phoneticPr fontId="2"/>
  </si>
  <si>
    <t>金額1</t>
    <rPh sb="0" eb="2">
      <t>キンガク</t>
    </rPh>
    <phoneticPr fontId="2"/>
  </si>
  <si>
    <t>金額2</t>
    <rPh sb="0" eb="2">
      <t>キンガク</t>
    </rPh>
    <phoneticPr fontId="2"/>
  </si>
  <si>
    <t>明細</t>
    <rPh sb="0" eb="2">
      <t>メイサイ</t>
    </rPh>
    <phoneticPr fontId="2"/>
  </si>
  <si>
    <t>内訳表名1</t>
    <rPh sb="0" eb="2">
      <t>ウチワケ</t>
    </rPh>
    <rPh sb="2" eb="3">
      <t>ヒョウ</t>
    </rPh>
    <rPh sb="3" eb="4">
      <t>メイ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</si>
  <si>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</si>
  <si>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</si>
  <si>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</si>
  <si>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</si>
  <si>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</si>
  <si>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</si>
  <si>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</si>
  <si>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</si>
  <si>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</si>
  <si>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</si>
  <si>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</si>
  <si>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</si>
  <si>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</si>
  <si>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</si>
  <si>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</si>
  <si>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</si>
  <si>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</si>
  <si>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</si>
  <si>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</si>
  <si>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</si>
  <si>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</si>
  <si>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V</t>
    <phoneticPr fontId="2"/>
  </si>
  <si>
    <t>X</t>
    <phoneticPr fontId="2"/>
  </si>
  <si>
    <t>Y</t>
    <phoneticPr fontId="2"/>
  </si>
  <si>
    <t>Z</t>
    <phoneticPr fontId="2"/>
  </si>
  <si>
    <t>W</t>
    <phoneticPr fontId="2"/>
  </si>
  <si>
    <t>コード</t>
    <phoneticPr fontId="2"/>
  </si>
  <si>
    <t>明細予備情報1</t>
    <rPh sb="0" eb="2">
      <t>メイサイ</t>
    </rPh>
    <rPh sb="2" eb="4">
      <t>ヨビ</t>
    </rPh>
    <rPh sb="4" eb="6">
      <t>ジョウホウ</t>
    </rPh>
    <phoneticPr fontId="2"/>
  </si>
  <si>
    <t>明細予備情報2</t>
    <rPh sb="0" eb="2">
      <t>メイサイ</t>
    </rPh>
    <rPh sb="2" eb="4">
      <t>ヨビ</t>
    </rPh>
    <rPh sb="4" eb="6">
      <t>ジョウホウ</t>
    </rPh>
    <phoneticPr fontId="2"/>
  </si>
  <si>
    <t>種目1</t>
    <rPh sb="0" eb="2">
      <t>シュモク</t>
    </rPh>
    <phoneticPr fontId="2"/>
  </si>
  <si>
    <t>形状寸法1</t>
    <rPh sb="0" eb="2">
      <t>ケイジョウ</t>
    </rPh>
    <rPh sb="2" eb="4">
      <t>スンポウ</t>
    </rPh>
    <phoneticPr fontId="2"/>
  </si>
  <si>
    <t>Q</t>
    <phoneticPr fontId="2"/>
  </si>
  <si>
    <t>数字</t>
    <rPh sb="0" eb="2">
      <t>スウジ</t>
    </rPh>
    <phoneticPr fontId="2"/>
  </si>
  <si>
    <t>×</t>
    <phoneticPr fontId="2"/>
  </si>
  <si>
    <t>○</t>
    <phoneticPr fontId="2"/>
  </si>
  <si>
    <t>×</t>
    <phoneticPr fontId="2"/>
  </si>
  <si>
    <t>E</t>
    <phoneticPr fontId="2"/>
  </si>
  <si>
    <t>特殊な処理</t>
    <rPh sb="0" eb="2">
      <t>トクシュ</t>
    </rPh>
    <rPh sb="3" eb="5">
      <t>ショリ</t>
    </rPh>
    <phoneticPr fontId="2"/>
  </si>
  <si>
    <t>特殊な処理の説明</t>
    <rPh sb="0" eb="2">
      <t>トクシュ</t>
    </rPh>
    <rPh sb="3" eb="5">
      <t>ショリ</t>
    </rPh>
    <rPh sb="6" eb="8">
      <t>セツメイ</t>
    </rPh>
    <phoneticPr fontId="2"/>
  </si>
  <si>
    <t>１または２</t>
    <phoneticPr fontId="2"/>
  </si>
  <si>
    <t>当初１又は変更２どちらかを表示</t>
    <rPh sb="0" eb="2">
      <t>トウショ</t>
    </rPh>
    <rPh sb="3" eb="4">
      <t>マタ</t>
    </rPh>
    <rPh sb="5" eb="7">
      <t>ヘンコウ</t>
    </rPh>
    <rPh sb="13" eb="15">
      <t>ヒョウジ</t>
    </rPh>
    <phoneticPr fontId="2"/>
  </si>
  <si>
    <t>付け替えが行われているときこれを適用。コードと明細予備情報のセルの指定が必要</t>
  </si>
  <si>
    <t>付け替えが行われているときこれを適用。コードと明細予備情報のセルの指定が必要</t>
    <rPh sb="0" eb="1">
      <t>ツ</t>
    </rPh>
    <rPh sb="2" eb="3">
      <t>カ</t>
    </rPh>
    <rPh sb="5" eb="6">
      <t>オコナ</t>
    </rPh>
    <rPh sb="16" eb="18">
      <t>テキヨウ</t>
    </rPh>
    <rPh sb="23" eb="25">
      <t>メイサイ</t>
    </rPh>
    <rPh sb="25" eb="27">
      <t>ヨビ</t>
    </rPh>
    <rPh sb="27" eb="29">
      <t>ジョウホウ</t>
    </rPh>
    <rPh sb="33" eb="35">
      <t>シテイ</t>
    </rPh>
    <rPh sb="36" eb="38">
      <t>ヒツヨウ</t>
    </rPh>
    <phoneticPr fontId="2"/>
  </si>
  <si>
    <t>ヘダーコード項目の指定に必要な項目</t>
    <rPh sb="6" eb="8">
      <t>コウモク</t>
    </rPh>
    <rPh sb="9" eb="11">
      <t>シテイ</t>
    </rPh>
    <rPh sb="12" eb="14">
      <t>ヒツヨウ</t>
    </rPh>
    <rPh sb="15" eb="17">
      <t>コウモク</t>
    </rPh>
    <phoneticPr fontId="2"/>
  </si>
  <si>
    <t>書出シート名</t>
    <rPh sb="0" eb="2">
      <t>カキダ</t>
    </rPh>
    <rPh sb="5" eb="6">
      <t>メイ</t>
    </rPh>
    <phoneticPr fontId="2"/>
  </si>
  <si>
    <t>作成シート名</t>
    <rPh sb="0" eb="2">
      <t>サクセイ</t>
    </rPh>
    <rPh sb="5" eb="6">
      <t>メイ</t>
    </rPh>
    <phoneticPr fontId="2"/>
  </si>
  <si>
    <t>値</t>
    <rPh sb="0" eb="1">
      <t>アタイ</t>
    </rPh>
    <phoneticPr fontId="2"/>
  </si>
  <si>
    <t>１明細当りの行数</t>
    <rPh sb="1" eb="3">
      <t>メイサイ</t>
    </rPh>
    <rPh sb="3" eb="4">
      <t>アタ</t>
    </rPh>
    <rPh sb="6" eb="8">
      <t>ギョウスウ</t>
    </rPh>
    <phoneticPr fontId="2"/>
  </si>
  <si>
    <t>ヘダーの行数</t>
    <rPh sb="4" eb="6">
      <t>ギョウスウ</t>
    </rPh>
    <phoneticPr fontId="2"/>
  </si>
  <si>
    <t>フッターの行数</t>
    <rPh sb="5" eb="7">
      <t>ギョウスウ</t>
    </rPh>
    <phoneticPr fontId="2"/>
  </si>
  <si>
    <t>内訳表</t>
    <phoneticPr fontId="2"/>
  </si>
  <si>
    <t>１ページの明細行数</t>
    <rPh sb="5" eb="7">
      <t>メイサイ</t>
    </rPh>
    <rPh sb="7" eb="9">
      <t>ギョウスウ</t>
    </rPh>
    <phoneticPr fontId="2"/>
  </si>
  <si>
    <t>※セルの開始位置は固定です。注意してください。</t>
    <rPh sb="4" eb="6">
      <t>カイシ</t>
    </rPh>
    <rPh sb="6" eb="8">
      <t>イチ</t>
    </rPh>
    <rPh sb="9" eb="11">
      <t>コテイ</t>
    </rPh>
    <rPh sb="14" eb="16">
      <t>チュウイ</t>
    </rPh>
    <phoneticPr fontId="2"/>
  </si>
  <si>
    <t>帳票イメージシート名</t>
  </si>
  <si>
    <t>帳票イメージ範囲</t>
  </si>
  <si>
    <t>帳票イメージ</t>
  </si>
  <si>
    <t>行</t>
    <rPh sb="0" eb="1">
      <t>ギョウ</t>
    </rPh>
    <phoneticPr fontId="2"/>
  </si>
  <si>
    <t>行の高さ</t>
    <rPh sb="0" eb="1">
      <t>ギョウ</t>
    </rPh>
    <rPh sb="2" eb="3">
      <t>タカ</t>
    </rPh>
    <phoneticPr fontId="2"/>
  </si>
  <si>
    <t>１または２</t>
  </si>
  <si>
    <t>フッター項目は表題として扱います</t>
    <rPh sb="4" eb="6">
      <t>コウモク</t>
    </rPh>
    <rPh sb="7" eb="9">
      <t>ヒョウダイ</t>
    </rPh>
    <rPh sb="12" eb="13">
      <t>アツカ</t>
    </rPh>
    <phoneticPr fontId="2"/>
  </si>
  <si>
    <t>ヘダー開始列</t>
    <rPh sb="3" eb="5">
      <t>カイシ</t>
    </rPh>
    <rPh sb="5" eb="6">
      <t>レツ</t>
    </rPh>
    <phoneticPr fontId="2"/>
  </si>
  <si>
    <t>明細開始列</t>
    <rPh sb="0" eb="2">
      <t>メイサイ</t>
    </rPh>
    <rPh sb="2" eb="4">
      <t>カイシ</t>
    </rPh>
    <rPh sb="4" eb="5">
      <t>レツ</t>
    </rPh>
    <phoneticPr fontId="2"/>
  </si>
  <si>
    <t>A</t>
    <phoneticPr fontId="2"/>
  </si>
  <si>
    <t>書出しシートヘダー項目の書出し列</t>
    <rPh sb="0" eb="2">
      <t>カキダ</t>
    </rPh>
    <rPh sb="9" eb="11">
      <t>コウモク</t>
    </rPh>
    <rPh sb="12" eb="14">
      <t>カキダ</t>
    </rPh>
    <rPh sb="15" eb="16">
      <t>レツ</t>
    </rPh>
    <phoneticPr fontId="2"/>
  </si>
  <si>
    <t>書出しシート明細項目の書出し列</t>
    <rPh sb="6" eb="8">
      <t>メイサイ</t>
    </rPh>
    <phoneticPr fontId="2"/>
  </si>
  <si>
    <t>ｺｰﾄﾞ1</t>
    <phoneticPr fontId="2"/>
  </si>
  <si>
    <t>ｺｰﾄﾞ2</t>
    <phoneticPr fontId="2"/>
  </si>
  <si>
    <t>ｺｰﾄﾞ1</t>
    <phoneticPr fontId="2"/>
  </si>
  <si>
    <t>J</t>
    <phoneticPr fontId="2"/>
  </si>
  <si>
    <t>コード+表内ページ</t>
    <rPh sb="4" eb="6">
      <t>ヒョウナイ</t>
    </rPh>
    <phoneticPr fontId="2"/>
  </si>
  <si>
    <t>-</t>
    <phoneticPr fontId="2"/>
  </si>
  <si>
    <t>計算は、イメージの式を使用します。合計は明細合計行を作ります</t>
    <rPh sb="0" eb="2">
      <t>ケイサン</t>
    </rPh>
    <rPh sb="9" eb="10">
      <t>シキ</t>
    </rPh>
    <rPh sb="11" eb="13">
      <t>シヨウ</t>
    </rPh>
    <rPh sb="17" eb="19">
      <t>ゴウケイ</t>
    </rPh>
    <rPh sb="20" eb="22">
      <t>メイサイ</t>
    </rPh>
    <rPh sb="22" eb="24">
      <t>ゴウケイ</t>
    </rPh>
    <rPh sb="24" eb="25">
      <t>ギョウ</t>
    </rPh>
    <rPh sb="26" eb="27">
      <t>ツク</t>
    </rPh>
    <phoneticPr fontId="2"/>
  </si>
  <si>
    <t>計算+変更合計</t>
    <rPh sb="0" eb="2">
      <t>ケイサン</t>
    </rPh>
    <rPh sb="3" eb="5">
      <t>ヘンコウ</t>
    </rPh>
    <rPh sb="5" eb="7">
      <t>ゴウケイ</t>
    </rPh>
    <phoneticPr fontId="2"/>
  </si>
  <si>
    <t>文字列</t>
    <rPh sb="0" eb="3">
      <t>モジレツ</t>
    </rPh>
    <phoneticPr fontId="2"/>
  </si>
  <si>
    <t>×</t>
    <phoneticPr fontId="2"/>
  </si>
  <si>
    <t>文字列合計</t>
    <rPh sb="0" eb="3">
      <t>モジレツ</t>
    </rPh>
    <rPh sb="3" eb="5">
      <t>ゴウケイ</t>
    </rPh>
    <phoneticPr fontId="2"/>
  </si>
  <si>
    <t>合計行に任意の文字列を表示します。文字列はエクセル側の項目名が採用されます</t>
    <rPh sb="0" eb="2">
      <t>ゴウケイ</t>
    </rPh>
    <rPh sb="2" eb="3">
      <t>ギョウ</t>
    </rPh>
    <rPh sb="4" eb="6">
      <t>ニンイ</t>
    </rPh>
    <rPh sb="7" eb="10">
      <t>モジレツ</t>
    </rPh>
    <rPh sb="11" eb="13">
      <t>ヒョウジ</t>
    </rPh>
    <rPh sb="17" eb="20">
      <t>モジレツ</t>
    </rPh>
    <rPh sb="25" eb="26">
      <t>ガワ</t>
    </rPh>
    <rPh sb="27" eb="29">
      <t>コウモク</t>
    </rPh>
    <rPh sb="29" eb="30">
      <t>メイ</t>
    </rPh>
    <rPh sb="31" eb="33">
      <t>サイヨウ</t>
    </rPh>
    <phoneticPr fontId="2"/>
  </si>
  <si>
    <t>単価表</t>
    <rPh sb="0" eb="2">
      <t>タンカ</t>
    </rPh>
    <phoneticPr fontId="2"/>
  </si>
  <si>
    <t>表題数量1</t>
    <rPh sb="0" eb="2">
      <t>ヒョウダイ</t>
    </rPh>
    <rPh sb="2" eb="4">
      <t>スウリョウ</t>
    </rPh>
    <phoneticPr fontId="2"/>
  </si>
  <si>
    <t>表題数量2</t>
    <rPh sb="0" eb="2">
      <t>ヒョウダイ</t>
    </rPh>
    <rPh sb="2" eb="4">
      <t>スウリョウ</t>
    </rPh>
    <phoneticPr fontId="2"/>
  </si>
  <si>
    <t>算定数量1</t>
    <rPh sb="0" eb="2">
      <t>サンテイ</t>
    </rPh>
    <rPh sb="2" eb="4">
      <t>スウリョウ</t>
    </rPh>
    <phoneticPr fontId="2"/>
  </si>
  <si>
    <t>算定数量2</t>
    <rPh sb="0" eb="2">
      <t>サンテイ</t>
    </rPh>
    <rPh sb="2" eb="4">
      <t>スウリョウ</t>
    </rPh>
    <phoneticPr fontId="2"/>
  </si>
  <si>
    <t>単位当り</t>
    <rPh sb="0" eb="2">
      <t>タンイ</t>
    </rPh>
    <rPh sb="2" eb="3">
      <t>アタ</t>
    </rPh>
    <phoneticPr fontId="2"/>
  </si>
  <si>
    <t>ヘダー項目で指定された算定数量1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</si>
  <si>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ヘダー項目で指定された算定数量2</t>
    <rPh sb="3" eb="5">
      <t>コウモク</t>
    </rPh>
    <rPh sb="6" eb="8">
      <t>シテイ</t>
    </rPh>
    <rPh sb="11" eb="13">
      <t>サンテイ</t>
    </rPh>
    <rPh sb="13" eb="15">
      <t>スウリョウ</t>
    </rPh>
    <phoneticPr fontId="2"/>
  </si>
  <si>
    <t>合計行の下に、算定数で割った額を表示</t>
    <rPh sb="0" eb="2">
      <t>ゴウケイ</t>
    </rPh>
    <rPh sb="2" eb="3">
      <t>ギョウ</t>
    </rPh>
    <rPh sb="4" eb="5">
      <t>シタ</t>
    </rPh>
    <rPh sb="7" eb="9">
      <t>サンテイ</t>
    </rPh>
    <rPh sb="9" eb="10">
      <t>スウ</t>
    </rPh>
    <rPh sb="11" eb="12">
      <t>ワ</t>
    </rPh>
    <rPh sb="14" eb="15">
      <t>ガク</t>
    </rPh>
    <rPh sb="16" eb="18">
      <t>ヒョウジ</t>
    </rPh>
    <phoneticPr fontId="2"/>
  </si>
  <si>
    <t>算定単位1</t>
    <rPh sb="0" eb="2">
      <t>サンテイ</t>
    </rPh>
    <rPh sb="2" eb="4">
      <t>タンイ</t>
    </rPh>
    <phoneticPr fontId="2"/>
  </si>
  <si>
    <t>算定単位2</t>
    <rPh sb="0" eb="2">
      <t>サンテイ</t>
    </rPh>
    <rPh sb="2" eb="4">
      <t>タンイ</t>
    </rPh>
    <phoneticPr fontId="2"/>
  </si>
  <si>
    <t>H</t>
    <phoneticPr fontId="2"/>
  </si>
  <si>
    <t>ヘダー項目で指定された単位</t>
    <rPh sb="3" eb="5">
      <t>コウモク</t>
    </rPh>
    <rPh sb="6" eb="8">
      <t>シテイ</t>
    </rPh>
    <rPh sb="11" eb="13">
      <t>タンイ</t>
    </rPh>
    <phoneticPr fontId="2"/>
  </si>
  <si>
    <t>F</t>
    <phoneticPr fontId="2"/>
  </si>
  <si>
    <t>N</t>
    <phoneticPr fontId="2"/>
  </si>
  <si>
    <t>表末行数</t>
    <rPh sb="0" eb="1">
      <t>ヒョウ</t>
    </rPh>
    <rPh sb="1" eb="2">
      <t>マツ</t>
    </rPh>
    <rPh sb="2" eb="4">
      <t>ギョウスウ</t>
    </rPh>
    <phoneticPr fontId="2"/>
  </si>
  <si>
    <t>表末単位当り 有:1 無:0</t>
    <rPh sb="0" eb="1">
      <t>ヒョウ</t>
    </rPh>
    <rPh sb="1" eb="2">
      <t>マツ</t>
    </rPh>
    <rPh sb="2" eb="4">
      <t>タンイ</t>
    </rPh>
    <rPh sb="4" eb="5">
      <t>アタ</t>
    </rPh>
    <rPh sb="7" eb="8">
      <t>ア</t>
    </rPh>
    <rPh sb="11" eb="12">
      <t>ナ</t>
    </rPh>
    <phoneticPr fontId="2"/>
  </si>
  <si>
    <t>単位当り1</t>
    <rPh sb="0" eb="2">
      <t>タンイ</t>
    </rPh>
    <rPh sb="2" eb="3">
      <t>アタ</t>
    </rPh>
    <phoneticPr fontId="2"/>
  </si>
  <si>
    <t>単位当り2</t>
    <rPh sb="0" eb="2">
      <t>タンイ</t>
    </rPh>
    <rPh sb="2" eb="3">
      <t>アタ</t>
    </rPh>
    <phoneticPr fontId="2"/>
  </si>
  <si>
    <t>計算+変更算定</t>
    <rPh sb="0" eb="2">
      <t>ケイサン</t>
    </rPh>
    <rPh sb="3" eb="5">
      <t>ヘンコウ</t>
    </rPh>
    <rPh sb="5" eb="7">
      <t>サンテイ</t>
    </rPh>
    <phoneticPr fontId="2"/>
  </si>
  <si>
    <t>１または２+算定単位合計</t>
    <rPh sb="6" eb="8">
      <t>サンテイ</t>
    </rPh>
    <rPh sb="8" eb="10">
      <t>タンイ</t>
    </rPh>
    <rPh sb="10" eb="12">
      <t>ゴウケイ</t>
    </rPh>
    <phoneticPr fontId="2"/>
  </si>
  <si>
    <t>工種別内訳表</t>
    <rPh sb="0" eb="1">
      <t>コウ</t>
    </rPh>
    <rPh sb="1" eb="3">
      <t>シュベツ</t>
    </rPh>
    <rPh sb="3" eb="5">
      <t>ウチワケ</t>
    </rPh>
    <rPh sb="5" eb="6">
      <t>ヒョウ</t>
    </rPh>
    <phoneticPr fontId="2"/>
  </si>
  <si>
    <t>計算+当初合計+単位当</t>
    <rPh sb="0" eb="2">
      <t>ケイサン</t>
    </rPh>
    <rPh sb="3" eb="5">
      <t>トウショ</t>
    </rPh>
    <rPh sb="5" eb="7">
      <t>ゴウケイ</t>
    </rPh>
    <rPh sb="8" eb="10">
      <t>タンイ</t>
    </rPh>
    <rPh sb="10" eb="11">
      <t>アタ</t>
    </rPh>
    <phoneticPr fontId="2"/>
  </si>
  <si>
    <t>計算+変更合計+単位当</t>
    <rPh sb="0" eb="2">
      <t>ケイサン</t>
    </rPh>
    <rPh sb="3" eb="5">
      <t>ヘンコウ</t>
    </rPh>
    <rPh sb="5" eb="7">
      <t>ゴウケイ</t>
    </rPh>
    <phoneticPr fontId="2"/>
  </si>
  <si>
    <t>計算+当初合計</t>
    <rPh sb="0" eb="2">
      <t>ケイサン</t>
    </rPh>
    <rPh sb="3" eb="5">
      <t>トウショ</t>
    </rPh>
    <rPh sb="5" eb="7">
      <t>ゴウケイ</t>
    </rPh>
    <phoneticPr fontId="2"/>
  </si>
  <si>
    <t>計算+変更単位当</t>
    <rPh sb="0" eb="2">
      <t>ケイサン</t>
    </rPh>
    <rPh sb="3" eb="5">
      <t>ヘンコウ</t>
    </rPh>
    <rPh sb="5" eb="7">
      <t>タンイ</t>
    </rPh>
    <rPh sb="7" eb="8">
      <t>アタ</t>
    </rPh>
    <phoneticPr fontId="2"/>
  </si>
  <si>
    <t>計算+当初単位当</t>
    <rPh sb="0" eb="2">
      <t>ケイサン</t>
    </rPh>
    <rPh sb="3" eb="5">
      <t>トウショ</t>
    </rPh>
    <rPh sb="5" eb="7">
      <t>タンイ</t>
    </rPh>
    <rPh sb="7" eb="8">
      <t>アタ</t>
    </rPh>
    <phoneticPr fontId="2"/>
  </si>
  <si>
    <t>当初単価</t>
    <rPh sb="0" eb="2">
      <t>トウショ</t>
    </rPh>
    <rPh sb="2" eb="4">
      <t>タンカ</t>
    </rPh>
    <phoneticPr fontId="2"/>
  </si>
  <si>
    <t>変更単価</t>
    <rPh sb="0" eb="2">
      <t>ヘンコウ</t>
    </rPh>
    <rPh sb="2" eb="4">
      <t>タンカ</t>
    </rPh>
    <phoneticPr fontId="2"/>
  </si>
  <si>
    <t>計算+当初算定</t>
    <rPh sb="0" eb="2">
      <t>ケイサン</t>
    </rPh>
    <rPh sb="3" eb="5">
      <t>トウショ</t>
    </rPh>
    <rPh sb="5" eb="7">
      <t>サンテイ</t>
    </rPh>
    <phoneticPr fontId="2"/>
  </si>
  <si>
    <t>明細区分1</t>
    <rPh sb="0" eb="2">
      <t>メイサイ</t>
    </rPh>
    <rPh sb="2" eb="4">
      <t>クブン</t>
    </rPh>
    <phoneticPr fontId="2"/>
  </si>
  <si>
    <t>明細区分2</t>
    <rPh sb="0" eb="2">
      <t>メイサイ</t>
    </rPh>
    <rPh sb="2" eb="4">
      <t>クブン</t>
    </rPh>
    <phoneticPr fontId="2"/>
  </si>
  <si>
    <t>※コード項目は必ず先頭に置いてください.</t>
    <rPh sb="4" eb="6">
      <t>コウモク</t>
    </rPh>
    <rPh sb="7" eb="8">
      <t>カナラ</t>
    </rPh>
    <rPh sb="9" eb="11">
      <t>セントウ</t>
    </rPh>
    <rPh sb="12" eb="13">
      <t>オ</t>
    </rPh>
    <phoneticPr fontId="2"/>
  </si>
  <si>
    <t>明細　工種別内訳は表題項目がないので注意！</t>
    <rPh sb="0" eb="2">
      <t>メイサイ</t>
    </rPh>
    <rPh sb="3" eb="4">
      <t>コウ</t>
    </rPh>
    <rPh sb="4" eb="6">
      <t>シュベツ</t>
    </rPh>
    <rPh sb="6" eb="8">
      <t>ウチワケ</t>
    </rPh>
    <rPh sb="9" eb="11">
      <t>ヒョウダイ</t>
    </rPh>
    <rPh sb="11" eb="13">
      <t>コウモク</t>
    </rPh>
    <rPh sb="18" eb="20">
      <t>チュウイ</t>
    </rPh>
    <phoneticPr fontId="2"/>
  </si>
  <si>
    <t>1工種別内訳ファイル書出</t>
    <phoneticPr fontId="2"/>
  </si>
  <si>
    <t>2内訳表ファイル書出</t>
  </si>
  <si>
    <t>3全表形式ファイル書出</t>
  </si>
  <si>
    <t>明細備考1</t>
    <rPh sb="0" eb="2">
      <t>メイサイ</t>
    </rPh>
    <rPh sb="2" eb="4">
      <t>ビコウ</t>
    </rPh>
    <phoneticPr fontId="2"/>
  </si>
  <si>
    <t>R</t>
    <phoneticPr fontId="2"/>
  </si>
  <si>
    <t>W</t>
    <phoneticPr fontId="2"/>
  </si>
  <si>
    <t>P</t>
    <phoneticPr fontId="2"/>
  </si>
  <si>
    <t>V</t>
    <phoneticPr fontId="2"/>
  </si>
  <si>
    <t>C</t>
    <phoneticPr fontId="2"/>
  </si>
  <si>
    <t>D</t>
    <phoneticPr fontId="2"/>
  </si>
  <si>
    <t>G</t>
    <phoneticPr fontId="2"/>
  </si>
  <si>
    <t>I</t>
    <phoneticPr fontId="2"/>
  </si>
  <si>
    <t>K</t>
    <phoneticPr fontId="2"/>
  </si>
  <si>
    <t>L</t>
    <phoneticPr fontId="2"/>
  </si>
  <si>
    <t>M</t>
    <phoneticPr fontId="2"/>
  </si>
  <si>
    <t>O</t>
    <phoneticPr fontId="2"/>
  </si>
  <si>
    <t>S</t>
    <phoneticPr fontId="2"/>
  </si>
  <si>
    <t>T</t>
    <phoneticPr fontId="2"/>
  </si>
  <si>
    <t>U</t>
    <phoneticPr fontId="2"/>
  </si>
  <si>
    <t>X</t>
    <phoneticPr fontId="2"/>
  </si>
  <si>
    <t>Y</t>
    <phoneticPr fontId="2"/>
  </si>
  <si>
    <t>Z</t>
    <phoneticPr fontId="2"/>
  </si>
  <si>
    <t>単価表</t>
    <rPh sb="0" eb="2">
      <t>タンカ</t>
    </rPh>
    <rPh sb="2" eb="3">
      <t>ヒョウ</t>
    </rPh>
    <phoneticPr fontId="2"/>
  </si>
  <si>
    <t>※セルの開始位置は固定です。注意してください。　入力は白抜きの項目のみです。ヘダー、明細項目で行数が足りない場合は追加してください。</t>
    <rPh sb="4" eb="6">
      <t>カイシ</t>
    </rPh>
    <rPh sb="6" eb="8">
      <t>イチ</t>
    </rPh>
    <rPh sb="9" eb="11">
      <t>コテイ</t>
    </rPh>
    <rPh sb="14" eb="16">
      <t>チュウイ</t>
    </rPh>
    <rPh sb="24" eb="26">
      <t>ニュウリョク</t>
    </rPh>
    <rPh sb="27" eb="29">
      <t>シロヌ</t>
    </rPh>
    <rPh sb="31" eb="33">
      <t>コウモク</t>
    </rPh>
    <rPh sb="42" eb="44">
      <t>メイサイ</t>
    </rPh>
    <rPh sb="44" eb="46">
      <t>コウモク</t>
    </rPh>
    <rPh sb="47" eb="49">
      <t>ギョウスウ</t>
    </rPh>
    <rPh sb="50" eb="51">
      <t>タ</t>
    </rPh>
    <rPh sb="54" eb="56">
      <t>バアイ</t>
    </rPh>
    <rPh sb="57" eb="59">
      <t>ツイカ</t>
    </rPh>
    <phoneticPr fontId="2"/>
  </si>
  <si>
    <t>書出しデータ</t>
    <rPh sb="0" eb="2">
      <t>カキダ</t>
    </rPh>
    <phoneticPr fontId="2"/>
  </si>
  <si>
    <t>帳票イメージ</t>
    <rPh sb="0" eb="2">
      <t>チョウヒョウ</t>
    </rPh>
    <phoneticPr fontId="2"/>
  </si>
  <si>
    <t>金　　　額</t>
    <rPh sb="0" eb="1">
      <t>キン</t>
    </rPh>
    <rPh sb="4" eb="5">
      <t>ガク</t>
    </rPh>
    <phoneticPr fontId="2"/>
  </si>
  <si>
    <t>規格</t>
    <rPh sb="0" eb="2">
      <t>キカク</t>
    </rPh>
    <phoneticPr fontId="2"/>
  </si>
  <si>
    <t>単価表名</t>
    <rPh sb="0" eb="2">
      <t>タンカ</t>
    </rPh>
    <rPh sb="2" eb="3">
      <t>ヒョウ</t>
    </rPh>
    <rPh sb="3" eb="4">
      <t>メイ</t>
    </rPh>
    <phoneticPr fontId="2"/>
  </si>
  <si>
    <t>算定数量</t>
    <rPh sb="0" eb="2">
      <t>サンテイ</t>
    </rPh>
    <rPh sb="2" eb="4">
      <t>スウリョウ</t>
    </rPh>
    <phoneticPr fontId="2"/>
  </si>
  <si>
    <t>×</t>
    <phoneticPr fontId="2"/>
  </si>
  <si>
    <t>○</t>
    <phoneticPr fontId="2"/>
  </si>
  <si>
    <t>算定単位</t>
    <rPh sb="0" eb="2">
      <t>サンテイ</t>
    </rPh>
    <rPh sb="2" eb="4">
      <t>タンイ</t>
    </rPh>
    <phoneticPr fontId="2"/>
  </si>
  <si>
    <t>備考1</t>
    <rPh sb="0" eb="2">
      <t>ビコウ</t>
    </rPh>
    <phoneticPr fontId="2"/>
  </si>
  <si>
    <t>備考2</t>
    <rPh sb="0" eb="2">
      <t>ビコウ</t>
    </rPh>
    <phoneticPr fontId="2"/>
  </si>
  <si>
    <t>明細備考2</t>
    <rPh sb="0" eb="2">
      <t>メイサイ</t>
    </rPh>
    <rPh sb="2" eb="4">
      <t>ビコウ</t>
    </rPh>
    <phoneticPr fontId="2"/>
  </si>
  <si>
    <t>明細備考</t>
    <rPh sb="0" eb="2">
      <t>メイサイ</t>
    </rPh>
    <rPh sb="2" eb="4">
      <t>ビコウ</t>
    </rPh>
    <phoneticPr fontId="2"/>
  </si>
  <si>
    <t>備考</t>
    <rPh sb="0" eb="2">
      <t>ビコウ</t>
    </rPh>
    <phoneticPr fontId="2"/>
  </si>
  <si>
    <t>１または２</t>
    <phoneticPr fontId="2"/>
  </si>
  <si>
    <t>文字列単位当</t>
    <rPh sb="0" eb="3">
      <t>モジレツ</t>
    </rPh>
    <rPh sb="3" eb="5">
      <t>タンイ</t>
    </rPh>
    <rPh sb="5" eb="6">
      <t>アタ</t>
    </rPh>
    <phoneticPr fontId="2"/>
  </si>
  <si>
    <t>帳票イメージ工種別内訳</t>
  </si>
  <si>
    <t>単位当行に単位当りの文字列を表示します。</t>
    <rPh sb="0" eb="2">
      <t>タンイ</t>
    </rPh>
    <rPh sb="2" eb="3">
      <t>アタ</t>
    </rPh>
    <rPh sb="3" eb="4">
      <t>ギョウ</t>
    </rPh>
    <rPh sb="5" eb="7">
      <t>タンイ</t>
    </rPh>
    <rPh sb="7" eb="8">
      <t>アタ</t>
    </rPh>
    <rPh sb="10" eb="13">
      <t>モジレツ</t>
    </rPh>
    <rPh sb="14" eb="16">
      <t>ヒョウジ</t>
    </rPh>
    <phoneticPr fontId="2"/>
  </si>
  <si>
    <t>明細項目の指定に必要な項目</t>
    <rPh sb="0" eb="2">
      <t>メイサイ</t>
    </rPh>
    <rPh sb="2" eb="4">
      <t>コウモク</t>
    </rPh>
    <rPh sb="5" eb="7">
      <t>シテイ</t>
    </rPh>
    <rPh sb="8" eb="10">
      <t>ヒツヨウ</t>
    </rPh>
    <rPh sb="11" eb="13">
      <t>コウモク</t>
    </rPh>
    <phoneticPr fontId="2"/>
  </si>
  <si>
    <t>計</t>
    <rPh sb="0" eb="1">
      <t>ケイ</t>
    </rPh>
    <phoneticPr fontId="2"/>
  </si>
  <si>
    <t>AI</t>
    <phoneticPr fontId="2"/>
  </si>
  <si>
    <t>AE</t>
    <phoneticPr fontId="2"/>
  </si>
  <si>
    <t>名　　　称</t>
    <rPh sb="0" eb="1">
      <t>メイ</t>
    </rPh>
    <rPh sb="4" eb="5">
      <t>ショウ</t>
    </rPh>
    <phoneticPr fontId="2"/>
  </si>
  <si>
    <t>単位</t>
    <rPh sb="0" eb="2">
      <t>タンイ</t>
    </rPh>
    <phoneticPr fontId="2"/>
  </si>
  <si>
    <t>単　　価</t>
    <rPh sb="0" eb="1">
      <t>タン</t>
    </rPh>
    <rPh sb="3" eb="4">
      <t>アタイ</t>
    </rPh>
    <phoneticPr fontId="2"/>
  </si>
  <si>
    <t>摘　　　要</t>
    <rPh sb="0" eb="1">
      <t>チャク</t>
    </rPh>
    <rPh sb="4" eb="5">
      <t>ヨウ</t>
    </rPh>
    <phoneticPr fontId="2"/>
  </si>
  <si>
    <t>資料</t>
    <rPh sb="0" eb="2">
      <t>シリョウ</t>
    </rPh>
    <phoneticPr fontId="2"/>
  </si>
  <si>
    <t>採用単価名</t>
    <rPh sb="0" eb="2">
      <t>サイヨウ</t>
    </rPh>
    <rPh sb="2" eb="4">
      <t>タンカ</t>
    </rPh>
    <rPh sb="4" eb="5">
      <t>メイ</t>
    </rPh>
    <phoneticPr fontId="2"/>
  </si>
  <si>
    <t>採用単価種類</t>
    <rPh sb="0" eb="2">
      <t>サイヨウ</t>
    </rPh>
    <rPh sb="2" eb="4">
      <t>タンカ</t>
    </rPh>
    <rPh sb="4" eb="6">
      <t>シュルイ</t>
    </rPh>
    <phoneticPr fontId="2"/>
  </si>
  <si>
    <t>明細予備情報に格納された文字列をキーワードで参照する</t>
    <rPh sb="0" eb="2">
      <t>メイサイ</t>
    </rPh>
    <rPh sb="2" eb="4">
      <t>ヨビ</t>
    </rPh>
    <rPh sb="4" eb="6">
      <t>ジョウホウ</t>
    </rPh>
    <rPh sb="7" eb="9">
      <t>カクノウ</t>
    </rPh>
    <rPh sb="12" eb="15">
      <t>モジレツ</t>
    </rPh>
    <rPh sb="22" eb="24">
      <t>サンショウ</t>
    </rPh>
    <phoneticPr fontId="2"/>
  </si>
  <si>
    <t>１または２</t>
    <phoneticPr fontId="2"/>
  </si>
  <si>
    <t>階層の深さ</t>
    <rPh sb="0" eb="2">
      <t>カイソウ</t>
    </rPh>
    <rPh sb="3" eb="4">
      <t>フカ</t>
    </rPh>
    <phoneticPr fontId="2"/>
  </si>
  <si>
    <t>AE</t>
    <phoneticPr fontId="2"/>
  </si>
  <si>
    <t>AC</t>
    <phoneticPr fontId="2"/>
  </si>
  <si>
    <t>AI</t>
    <phoneticPr fontId="2"/>
  </si>
  <si>
    <t>BB</t>
    <phoneticPr fontId="2"/>
  </si>
  <si>
    <t>AJ</t>
    <phoneticPr fontId="2"/>
  </si>
  <si>
    <t>BC</t>
    <phoneticPr fontId="2"/>
  </si>
  <si>
    <t>AS</t>
    <phoneticPr fontId="2"/>
  </si>
  <si>
    <t>A</t>
    <phoneticPr fontId="2"/>
  </si>
  <si>
    <t>AZ</t>
    <phoneticPr fontId="2"/>
  </si>
  <si>
    <t>BS</t>
    <phoneticPr fontId="2"/>
  </si>
  <si>
    <t>BL</t>
    <phoneticPr fontId="2"/>
  </si>
  <si>
    <t>C</t>
    <phoneticPr fontId="2"/>
  </si>
  <si>
    <t>T</t>
    <phoneticPr fontId="2"/>
  </si>
  <si>
    <t>D</t>
    <phoneticPr fontId="2"/>
  </si>
  <si>
    <t>U</t>
    <phoneticPr fontId="2"/>
  </si>
  <si>
    <t>A</t>
    <phoneticPr fontId="2"/>
  </si>
  <si>
    <t>L</t>
    <phoneticPr fontId="2"/>
  </si>
  <si>
    <t>AC</t>
    <phoneticPr fontId="2"/>
  </si>
  <si>
    <t>F</t>
    <phoneticPr fontId="2"/>
  </si>
  <si>
    <t>W</t>
    <phoneticPr fontId="2"/>
  </si>
  <si>
    <t>N</t>
    <phoneticPr fontId="2"/>
  </si>
  <si>
    <t>AE</t>
    <phoneticPr fontId="2"/>
  </si>
  <si>
    <t>AI</t>
    <phoneticPr fontId="2"/>
  </si>
  <si>
    <t>AK</t>
    <phoneticPr fontId="2"/>
  </si>
  <si>
    <t>BD</t>
    <phoneticPr fontId="2"/>
  </si>
  <si>
    <t>AL</t>
    <phoneticPr fontId="2"/>
  </si>
  <si>
    <t>BE</t>
    <phoneticPr fontId="2"/>
  </si>
  <si>
    <t>AQ</t>
    <phoneticPr fontId="2"/>
  </si>
  <si>
    <t>BJ</t>
    <phoneticPr fontId="2"/>
  </si>
  <si>
    <t>AN</t>
    <phoneticPr fontId="2"/>
  </si>
  <si>
    <t>BG</t>
    <phoneticPr fontId="2"/>
  </si>
  <si>
    <t>AR</t>
    <phoneticPr fontId="2"/>
  </si>
  <si>
    <t>BK</t>
    <phoneticPr fontId="2"/>
  </si>
  <si>
    <t>AS</t>
    <phoneticPr fontId="2"/>
  </si>
  <si>
    <t>BL</t>
    <phoneticPr fontId="2"/>
  </si>
  <si>
    <t>-</t>
    <phoneticPr fontId="2"/>
  </si>
  <si>
    <t>AO</t>
    <phoneticPr fontId="2"/>
  </si>
  <si>
    <t>BH</t>
    <phoneticPr fontId="2"/>
  </si>
  <si>
    <t>AM</t>
    <phoneticPr fontId="2"/>
  </si>
  <si>
    <t>BF</t>
    <phoneticPr fontId="2"/>
  </si>
  <si>
    <t>AZ</t>
    <phoneticPr fontId="2"/>
  </si>
  <si>
    <t>BS</t>
    <phoneticPr fontId="2"/>
  </si>
  <si>
    <t>フッター項目は表題として扱います　行数がマイナスの場合は、先頭ページ</t>
    <rPh sb="4" eb="6">
      <t>コウモク</t>
    </rPh>
    <rPh sb="7" eb="9">
      <t>ヒョウダイ</t>
    </rPh>
    <rPh sb="12" eb="13">
      <t>アツカ</t>
    </rPh>
    <rPh sb="17" eb="19">
      <t>ギョウスウ</t>
    </rPh>
    <rPh sb="25" eb="27">
      <t>バアイ</t>
    </rPh>
    <rPh sb="29" eb="31">
      <t>セントウ</t>
    </rPh>
    <phoneticPr fontId="2"/>
  </si>
  <si>
    <t>1頁目帳票イメージ範囲</t>
    <rPh sb="1" eb="2">
      <t>ページ</t>
    </rPh>
    <rPh sb="2" eb="3">
      <t>メ</t>
    </rPh>
    <rPh sb="3" eb="5">
      <t>チョウヒョウ</t>
    </rPh>
    <rPh sb="9" eb="11">
      <t>ハンイ</t>
    </rPh>
    <phoneticPr fontId="2"/>
  </si>
  <si>
    <t>1頁目１ページの明細行数</t>
    <rPh sb="1" eb="3">
      <t>ページメ</t>
    </rPh>
    <rPh sb="8" eb="10">
      <t>メイサイ</t>
    </rPh>
    <rPh sb="10" eb="12">
      <t>ギョウスウ</t>
    </rPh>
    <phoneticPr fontId="2"/>
  </si>
  <si>
    <t>コード表示区分</t>
    <rPh sb="3" eb="5">
      <t>ヒョウジ</t>
    </rPh>
    <rPh sb="5" eb="7">
      <t>クブン</t>
    </rPh>
    <phoneticPr fontId="2"/>
  </si>
  <si>
    <t>環境版区分</t>
    <rPh sb="0" eb="2">
      <t>カンキョウ</t>
    </rPh>
    <rPh sb="2" eb="3">
      <t>バン</t>
    </rPh>
    <rPh sb="3" eb="5">
      <t>クブン</t>
    </rPh>
    <phoneticPr fontId="2"/>
  </si>
  <si>
    <t>工事場所</t>
    <rPh sb="0" eb="2">
      <t>コウジ</t>
    </rPh>
    <rPh sb="2" eb="4">
      <t>バショ</t>
    </rPh>
    <phoneticPr fontId="2"/>
  </si>
  <si>
    <t>工事場所1</t>
    <rPh sb="0" eb="2">
      <t>コウジ</t>
    </rPh>
    <rPh sb="2" eb="4">
      <t>バショ</t>
    </rPh>
    <phoneticPr fontId="2"/>
  </si>
  <si>
    <t>×</t>
    <phoneticPr fontId="2"/>
  </si>
  <si>
    <t>工事名称</t>
    <rPh sb="0" eb="2">
      <t>コウジ</t>
    </rPh>
    <rPh sb="2" eb="4">
      <t>メイショウ</t>
    </rPh>
    <phoneticPr fontId="2"/>
  </si>
  <si>
    <t>初ページ</t>
    <rPh sb="0" eb="1">
      <t>ショ</t>
    </rPh>
    <phoneticPr fontId="2"/>
  </si>
  <si>
    <t>工事名1</t>
    <rPh sb="0" eb="2">
      <t>コウジ</t>
    </rPh>
    <rPh sb="2" eb="3">
      <t>メイ</t>
    </rPh>
    <phoneticPr fontId="2"/>
  </si>
  <si>
    <t>数量</t>
    <rPh sb="0" eb="2">
      <t>スウリョウ</t>
    </rPh>
    <phoneticPr fontId="2"/>
  </si>
  <si>
    <t>単価表明細</t>
    <rPh sb="0" eb="2">
      <t>タンカ</t>
    </rPh>
    <rPh sb="2" eb="3">
      <t>ヒョウ</t>
    </rPh>
    <rPh sb="3" eb="5">
      <t>メイサイ</t>
    </rPh>
    <phoneticPr fontId="2"/>
  </si>
  <si>
    <t>値の数値によって02列(B列)目以降の列の結合をします。前半02は、開始列、後の06対照列数
例　階層の深さ3のときE,F,G,H列の結合
　　階層の深さ0のとき　B,C,D,E,F,G,Hの列の結合　</t>
    <rPh sb="0" eb="1">
      <t>アタイ</t>
    </rPh>
    <rPh sb="2" eb="4">
      <t>スウチ</t>
    </rPh>
    <rPh sb="10" eb="11">
      <t>レツ</t>
    </rPh>
    <rPh sb="13" eb="14">
      <t>レツ</t>
    </rPh>
    <rPh sb="15" eb="16">
      <t>メ</t>
    </rPh>
    <rPh sb="16" eb="18">
      <t>イコウ</t>
    </rPh>
    <rPh sb="19" eb="20">
      <t>レツ</t>
    </rPh>
    <rPh sb="21" eb="23">
      <t>ケツゴウ</t>
    </rPh>
    <rPh sb="28" eb="30">
      <t>ゼンハン</t>
    </rPh>
    <rPh sb="34" eb="36">
      <t>カイシ</t>
    </rPh>
    <rPh sb="36" eb="37">
      <t>レツ</t>
    </rPh>
    <rPh sb="38" eb="39">
      <t>アト</t>
    </rPh>
    <rPh sb="42" eb="44">
      <t>タイショウ</t>
    </rPh>
    <rPh sb="44" eb="46">
      <t>レツスウ</t>
    </rPh>
    <rPh sb="47" eb="48">
      <t>レイ</t>
    </rPh>
    <rPh sb="49" eb="51">
      <t>カイソウ</t>
    </rPh>
    <rPh sb="52" eb="53">
      <t>フカ</t>
    </rPh>
    <rPh sb="65" eb="66">
      <t>レツ</t>
    </rPh>
    <rPh sb="67" eb="69">
      <t>ケツゴウ</t>
    </rPh>
    <rPh sb="72" eb="74">
      <t>カイソウ</t>
    </rPh>
    <rPh sb="75" eb="76">
      <t>フカ</t>
    </rPh>
    <rPh sb="96" eb="97">
      <t>レツ</t>
    </rPh>
    <rPh sb="98" eb="100">
      <t>ケツゴウ</t>
    </rPh>
    <phoneticPr fontId="2"/>
  </si>
  <si>
    <t>AJ</t>
    <phoneticPr fontId="2"/>
  </si>
  <si>
    <t>A</t>
    <phoneticPr fontId="2"/>
  </si>
  <si>
    <t>AM</t>
    <phoneticPr fontId="2"/>
  </si>
  <si>
    <t>AN</t>
    <phoneticPr fontId="2"/>
  </si>
  <si>
    <t>AH</t>
    <phoneticPr fontId="2"/>
  </si>
  <si>
    <t>種目　変更</t>
    <rPh sb="0" eb="2">
      <t>シュモク</t>
    </rPh>
    <rPh sb="3" eb="5">
      <t>ヘンコウ</t>
    </rPh>
    <phoneticPr fontId="2"/>
  </si>
  <si>
    <t>種目　変更</t>
    <rPh sb="0" eb="2">
      <t>シュモク</t>
    </rPh>
    <phoneticPr fontId="2"/>
  </si>
  <si>
    <t>数量　変更</t>
    <rPh sb="0" eb="2">
      <t>スウリョウ</t>
    </rPh>
    <phoneticPr fontId="2"/>
  </si>
  <si>
    <t>単位　変更</t>
    <rPh sb="0" eb="2">
      <t>タンイ</t>
    </rPh>
    <phoneticPr fontId="2"/>
  </si>
  <si>
    <t>単価　変更</t>
    <rPh sb="0" eb="2">
      <t>タンカ</t>
    </rPh>
    <phoneticPr fontId="2"/>
  </si>
  <si>
    <t>金額　変更</t>
    <rPh sb="0" eb="2">
      <t>キンガク</t>
    </rPh>
    <phoneticPr fontId="2"/>
  </si>
  <si>
    <t>形状寸法　変更</t>
    <rPh sb="0" eb="2">
      <t>ケイジョウ</t>
    </rPh>
    <rPh sb="2" eb="4">
      <t>スンポウ</t>
    </rPh>
    <phoneticPr fontId="2"/>
  </si>
  <si>
    <t>算定数量　変更</t>
    <rPh sb="0" eb="2">
      <t>サンテイ</t>
    </rPh>
    <rPh sb="2" eb="4">
      <t>スウリョウ</t>
    </rPh>
    <phoneticPr fontId="2"/>
  </si>
  <si>
    <t>単位当り　変更</t>
    <rPh sb="0" eb="2">
      <t>タンイ</t>
    </rPh>
    <rPh sb="2" eb="3">
      <t>アタ</t>
    </rPh>
    <phoneticPr fontId="2"/>
  </si>
  <si>
    <t>算定単位　変更</t>
    <rPh sb="0" eb="2">
      <t>サンテイ</t>
    </rPh>
    <rPh sb="2" eb="4">
      <t>タンイ</t>
    </rPh>
    <phoneticPr fontId="2"/>
  </si>
  <si>
    <t>採用単価名　変更</t>
    <rPh sb="0" eb="2">
      <t>サイヨウ</t>
    </rPh>
    <rPh sb="2" eb="4">
      <t>タンカ</t>
    </rPh>
    <rPh sb="4" eb="5">
      <t>メイ</t>
    </rPh>
    <phoneticPr fontId="2"/>
  </si>
  <si>
    <t>採用単価種類　変更</t>
    <rPh sb="0" eb="2">
      <t>サイヨウ</t>
    </rPh>
    <rPh sb="2" eb="4">
      <t>タンカ</t>
    </rPh>
    <rPh sb="4" eb="6">
      <t>シュルイ</t>
    </rPh>
    <phoneticPr fontId="2"/>
  </si>
  <si>
    <t>資料　変更</t>
    <rPh sb="0" eb="2">
      <t>シリョウ</t>
    </rPh>
    <phoneticPr fontId="2"/>
  </si>
  <si>
    <t>備考　変更</t>
    <rPh sb="0" eb="2">
      <t>ビコウ</t>
    </rPh>
    <phoneticPr fontId="2"/>
  </si>
  <si>
    <t>明細備考　変更</t>
    <rPh sb="0" eb="2">
      <t>メイサイ</t>
    </rPh>
    <rPh sb="2" eb="4">
      <t>ビコウ</t>
    </rPh>
    <phoneticPr fontId="2"/>
  </si>
  <si>
    <t>AO</t>
    <phoneticPr fontId="2"/>
  </si>
  <si>
    <t>C</t>
    <phoneticPr fontId="2"/>
  </si>
  <si>
    <t>R</t>
    <phoneticPr fontId="2"/>
  </si>
  <si>
    <t>AG</t>
    <phoneticPr fontId="2"/>
  </si>
  <si>
    <t>AU</t>
    <phoneticPr fontId="2"/>
  </si>
  <si>
    <t>AV</t>
    <phoneticPr fontId="2"/>
  </si>
  <si>
    <t>BA</t>
    <phoneticPr fontId="2"/>
  </si>
  <si>
    <t>AX</t>
    <phoneticPr fontId="2"/>
  </si>
  <si>
    <t>BB</t>
    <phoneticPr fontId="2"/>
  </si>
  <si>
    <t>-</t>
    <phoneticPr fontId="2"/>
  </si>
  <si>
    <t>-</t>
    <phoneticPr fontId="2"/>
  </si>
  <si>
    <t>AK</t>
    <phoneticPr fontId="2"/>
  </si>
  <si>
    <t>AY</t>
    <phoneticPr fontId="2"/>
  </si>
  <si>
    <t>AI</t>
    <phoneticPr fontId="2"/>
  </si>
  <si>
    <t>AW</t>
    <phoneticPr fontId="2"/>
  </si>
  <si>
    <t>AQ</t>
    <phoneticPr fontId="2"/>
  </si>
  <si>
    <t>BD</t>
    <phoneticPr fontId="2"/>
  </si>
  <si>
    <t>社名</t>
    <rPh sb="0" eb="2">
      <t>シャメイ</t>
    </rPh>
    <phoneticPr fontId="2"/>
  </si>
  <si>
    <t>ｍ</t>
    <phoneticPr fontId="2"/>
  </si>
  <si>
    <t>R-2-1-2-1</t>
  </si>
  <si>
    <t>m3</t>
  </si>
  <si>
    <t>ｍ</t>
    <phoneticPr fontId="2"/>
  </si>
  <si>
    <t/>
  </si>
  <si>
    <t>内訳表明細</t>
    <rPh sb="0" eb="2">
      <t>ウチワケ</t>
    </rPh>
    <rPh sb="2" eb="3">
      <t>ヒョウ</t>
    </rPh>
    <rPh sb="3" eb="5">
      <t>メイサイ</t>
    </rPh>
    <phoneticPr fontId="2"/>
  </si>
  <si>
    <t>単価表第001号</t>
    <phoneticPr fontId="2"/>
  </si>
  <si>
    <t>単価表第001号</t>
    <phoneticPr fontId="2"/>
  </si>
  <si>
    <t>A1:M43</t>
    <phoneticPr fontId="2"/>
  </si>
  <si>
    <t>A44:M86</t>
    <phoneticPr fontId="2"/>
  </si>
  <si>
    <t>AL</t>
    <phoneticPr fontId="2"/>
  </si>
  <si>
    <t>BJ</t>
    <phoneticPr fontId="2"/>
  </si>
  <si>
    <t>BE</t>
    <phoneticPr fontId="2"/>
  </si>
  <si>
    <t>CB</t>
    <phoneticPr fontId="2"/>
  </si>
  <si>
    <t>AY</t>
    <phoneticPr fontId="2"/>
  </si>
  <si>
    <t>BV</t>
    <phoneticPr fontId="2"/>
  </si>
  <si>
    <t>AR</t>
    <phoneticPr fontId="2"/>
  </si>
  <si>
    <t>BP</t>
    <phoneticPr fontId="2"/>
  </si>
  <si>
    <t>AM</t>
    <phoneticPr fontId="2"/>
  </si>
  <si>
    <t>BK</t>
    <phoneticPr fontId="2"/>
  </si>
  <si>
    <t>AX</t>
    <phoneticPr fontId="2"/>
  </si>
  <si>
    <t>BU</t>
    <phoneticPr fontId="2"/>
  </si>
  <si>
    <t>I</t>
    <phoneticPr fontId="2"/>
  </si>
  <si>
    <t>AO</t>
    <phoneticPr fontId="2"/>
  </si>
  <si>
    <t>I</t>
    <phoneticPr fontId="2"/>
  </si>
  <si>
    <t>○</t>
    <phoneticPr fontId="2"/>
  </si>
  <si>
    <t>BC</t>
    <phoneticPr fontId="2"/>
  </si>
  <si>
    <t>出力用住所</t>
    <rPh sb="0" eb="3">
      <t>シュツリョクヨウ</t>
    </rPh>
    <rPh sb="3" eb="5">
      <t>ジュウショ</t>
    </rPh>
    <phoneticPr fontId="2"/>
  </si>
  <si>
    <t>０非表示</t>
  </si>
  <si>
    <t>単価</t>
    <rPh sb="0" eb="2">
      <t>タンカ</t>
    </rPh>
    <phoneticPr fontId="2"/>
  </si>
  <si>
    <t>Q</t>
    <phoneticPr fontId="2"/>
  </si>
  <si>
    <t>明細種別</t>
    <rPh sb="0" eb="2">
      <t>メイサイ</t>
    </rPh>
    <rPh sb="2" eb="4">
      <t>シュベツ</t>
    </rPh>
    <phoneticPr fontId="2"/>
  </si>
  <si>
    <t>AL</t>
    <phoneticPr fontId="2"/>
  </si>
  <si>
    <t>BJ</t>
    <phoneticPr fontId="2"/>
  </si>
  <si>
    <t>BE</t>
    <phoneticPr fontId="2"/>
  </si>
  <si>
    <t>CB</t>
    <phoneticPr fontId="2"/>
  </si>
  <si>
    <t>AY</t>
    <phoneticPr fontId="2"/>
  </si>
  <si>
    <t>BV</t>
    <phoneticPr fontId="2"/>
  </si>
  <si>
    <t>AR</t>
    <phoneticPr fontId="2"/>
  </si>
  <si>
    <t>BP</t>
    <phoneticPr fontId="2"/>
  </si>
  <si>
    <t>AL</t>
    <phoneticPr fontId="2"/>
  </si>
  <si>
    <t>CB</t>
    <phoneticPr fontId="2"/>
  </si>
  <si>
    <t>AM</t>
    <phoneticPr fontId="2"/>
  </si>
  <si>
    <t>BK</t>
    <phoneticPr fontId="2"/>
  </si>
  <si>
    <t>AX</t>
    <phoneticPr fontId="2"/>
  </si>
  <si>
    <t>BU</t>
    <phoneticPr fontId="2"/>
  </si>
  <si>
    <t>BM</t>
    <phoneticPr fontId="2"/>
  </si>
  <si>
    <t>AP</t>
    <phoneticPr fontId="2"/>
  </si>
  <si>
    <t>BN</t>
    <phoneticPr fontId="2"/>
  </si>
  <si>
    <t>AV</t>
    <phoneticPr fontId="2"/>
  </si>
  <si>
    <t>BS</t>
    <phoneticPr fontId="2"/>
  </si>
  <si>
    <t>BP</t>
    <phoneticPr fontId="2"/>
  </si>
  <si>
    <t>AW</t>
    <phoneticPr fontId="2"/>
  </si>
  <si>
    <t>BT</t>
    <phoneticPr fontId="2"/>
  </si>
  <si>
    <t>AX</t>
    <phoneticPr fontId="2"/>
  </si>
  <si>
    <t>AK</t>
    <phoneticPr fontId="2"/>
  </si>
  <si>
    <t>CF</t>
    <phoneticPr fontId="2"/>
  </si>
  <si>
    <t>結合02_09</t>
    <phoneticPr fontId="2"/>
  </si>
  <si>
    <t>Z</t>
    <phoneticPr fontId="2"/>
  </si>
  <si>
    <t>規格１･規格２</t>
    <rPh sb="0" eb="2">
      <t>キカク</t>
    </rPh>
    <rPh sb="4" eb="6">
      <t>キカク</t>
    </rPh>
    <phoneticPr fontId="2"/>
  </si>
  <si>
    <t>単位</t>
    <rPh sb="0" eb="1">
      <t>タン</t>
    </rPh>
    <rPh sb="1" eb="2">
      <t>クライ</t>
    </rPh>
    <phoneticPr fontId="2"/>
  </si>
  <si>
    <t>数量</t>
    <rPh sb="0" eb="1">
      <t>カズ</t>
    </rPh>
    <rPh sb="1" eb="2">
      <t>リョウ</t>
    </rPh>
    <phoneticPr fontId="2"/>
  </si>
  <si>
    <t>金額</t>
  </si>
  <si>
    <t>U</t>
    <phoneticPr fontId="2"/>
  </si>
  <si>
    <t>Y</t>
    <phoneticPr fontId="2"/>
  </si>
  <si>
    <t>Z</t>
    <phoneticPr fontId="2"/>
  </si>
  <si>
    <t>費目・工種明細など</t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</si>
  <si>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</si>
  <si>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工事場所：</t>
    <rPh sb="0" eb="2">
      <t>コウジ</t>
    </rPh>
    <rPh sb="2" eb="4">
      <t>バショ</t>
    </rPh>
    <phoneticPr fontId="2"/>
  </si>
  <si>
    <t>工事名　：</t>
    <rPh sb="0" eb="3">
      <t>コウジメイ</t>
    </rPh>
    <phoneticPr fontId="2"/>
  </si>
  <si>
    <t>見積額　：</t>
    <rPh sb="0" eb="2">
      <t>ミツ</t>
    </rPh>
    <rPh sb="2" eb="3">
      <t>ガク</t>
    </rPh>
    <phoneticPr fontId="2"/>
  </si>
  <si>
    <t>J</t>
    <phoneticPr fontId="2"/>
  </si>
  <si>
    <t>L</t>
    <phoneticPr fontId="2"/>
  </si>
  <si>
    <t>出力用氏名</t>
    <rPh sb="0" eb="3">
      <t>シュツリョクヨウ</t>
    </rPh>
    <rPh sb="3" eb="5">
      <t>シメイ</t>
    </rPh>
    <phoneticPr fontId="2"/>
  </si>
  <si>
    <t>三原市</t>
    <phoneticPr fontId="2"/>
  </si>
  <si>
    <t>入札日</t>
    <rPh sb="0" eb="2">
      <t>ニュウサツ</t>
    </rPh>
    <rPh sb="2" eb="3">
      <t>ビ</t>
    </rPh>
    <phoneticPr fontId="2"/>
  </si>
  <si>
    <t>N</t>
    <phoneticPr fontId="2"/>
  </si>
  <si>
    <t>工事価格1</t>
    <rPh sb="0" eb="2">
      <t>コウジ</t>
    </rPh>
    <rPh sb="2" eb="4">
      <t>カカク</t>
    </rPh>
    <phoneticPr fontId="2"/>
  </si>
  <si>
    <t>　工 事 費 内 訳 書</t>
    <rPh sb="1" eb="2">
      <t>コウ</t>
    </rPh>
    <rPh sb="3" eb="4">
      <t>コト</t>
    </rPh>
    <rPh sb="5" eb="6">
      <t>ヒ</t>
    </rPh>
    <rPh sb="7" eb="8">
      <t>ナイ</t>
    </rPh>
    <rPh sb="9" eb="10">
      <t>ワケ</t>
    </rPh>
    <rPh sb="11" eb="12">
      <t>ショ</t>
    </rPh>
    <phoneticPr fontId="2"/>
  </si>
  <si>
    <t>J</t>
    <phoneticPr fontId="2"/>
  </si>
  <si>
    <t>円(税抜き)</t>
    <phoneticPr fontId="2"/>
  </si>
  <si>
    <t>　　 単価</t>
    <rPh sb="3" eb="4">
      <t>タン</t>
    </rPh>
    <rPh sb="4" eb="5">
      <t>アタイ</t>
    </rPh>
    <phoneticPr fontId="2"/>
  </si>
  <si>
    <t>共通仮設費行出力</t>
  </si>
  <si>
    <t>直接工事費1</t>
    <rPh sb="0" eb="2">
      <t>チョクセツ</t>
    </rPh>
    <rPh sb="2" eb="5">
      <t>コウジヒ</t>
    </rPh>
    <phoneticPr fontId="2"/>
  </si>
  <si>
    <t>G</t>
    <phoneticPr fontId="2"/>
  </si>
  <si>
    <t>A</t>
    <phoneticPr fontId="2"/>
  </si>
  <si>
    <t>純工事費</t>
    <rPh sb="0" eb="1">
      <t>ジュン</t>
    </rPh>
    <rPh sb="1" eb="4">
      <t>コウジヒ</t>
    </rPh>
    <phoneticPr fontId="2"/>
  </si>
  <si>
    <t>三原市</t>
    <phoneticPr fontId="2"/>
  </si>
  <si>
    <t>入札者 所 在 地</t>
    <rPh sb="0" eb="3">
      <t>ニュウサツシャ</t>
    </rPh>
    <rPh sb="4" eb="5">
      <t>ジョ</t>
    </rPh>
    <rPh sb="6" eb="7">
      <t>ザイ</t>
    </rPh>
    <rPh sb="8" eb="9">
      <t>チ</t>
    </rPh>
    <phoneticPr fontId="2"/>
  </si>
  <si>
    <t>三原市長　様</t>
    <rPh sb="0" eb="2">
      <t>ミハラ</t>
    </rPh>
    <rPh sb="2" eb="4">
      <t>シチョウ</t>
    </rPh>
    <phoneticPr fontId="2"/>
  </si>
  <si>
    <t>親工事合計1</t>
    <rPh sb="0" eb="1">
      <t>オヤ</t>
    </rPh>
    <rPh sb="1" eb="3">
      <t>コウジ</t>
    </rPh>
    <rPh sb="3" eb="5">
      <t>ゴウケイ</t>
    </rPh>
    <phoneticPr fontId="2"/>
  </si>
  <si>
    <t>AM</t>
    <phoneticPr fontId="2"/>
  </si>
  <si>
    <t>使用しない</t>
    <rPh sb="0" eb="2">
      <t>シヨウ</t>
    </rPh>
    <phoneticPr fontId="2"/>
  </si>
  <si>
    <t>Q</t>
    <phoneticPr fontId="2"/>
  </si>
  <si>
    <t>×</t>
    <phoneticPr fontId="2"/>
  </si>
  <si>
    <t>合算表末=金額1</t>
    <rPh sb="5" eb="7">
      <t>キンガク</t>
    </rPh>
    <phoneticPr fontId="2"/>
  </si>
  <si>
    <t>合算工事の時最終ページの最終行に続いて表示。行は最終行からの行数
合算表末に続く文字は、書き出し明細項目名</t>
    <rPh sb="0" eb="2">
      <t>ガッサン</t>
    </rPh>
    <rPh sb="2" eb="4">
      <t>コウジ</t>
    </rPh>
    <rPh sb="5" eb="6">
      <t>トキ</t>
    </rPh>
    <rPh sb="6" eb="8">
      <t>サイシュウ</t>
    </rPh>
    <rPh sb="12" eb="15">
      <t>サイシュウギョウ</t>
    </rPh>
    <rPh sb="16" eb="17">
      <t>ツヅ</t>
    </rPh>
    <rPh sb="19" eb="21">
      <t>ヒョウジ</t>
    </rPh>
    <rPh sb="22" eb="23">
      <t>ギョウ</t>
    </rPh>
    <rPh sb="24" eb="27">
      <t>サイシュウギョウ</t>
    </rPh>
    <rPh sb="30" eb="32">
      <t>ギョウスウ</t>
    </rPh>
    <rPh sb="33" eb="35">
      <t>ガッサン</t>
    </rPh>
    <rPh sb="35" eb="36">
      <t>ヒョウ</t>
    </rPh>
    <rPh sb="36" eb="37">
      <t>マツ</t>
    </rPh>
    <rPh sb="38" eb="39">
      <t>ツヅ</t>
    </rPh>
    <rPh sb="40" eb="42">
      <t>モジ</t>
    </rPh>
    <rPh sb="44" eb="45">
      <t>カ</t>
    </rPh>
    <rPh sb="46" eb="47">
      <t>ダ</t>
    </rPh>
    <rPh sb="48" eb="50">
      <t>メイサイ</t>
    </rPh>
    <rPh sb="50" eb="52">
      <t>コウモク</t>
    </rPh>
    <rPh sb="52" eb="53">
      <t>メイ</t>
    </rPh>
    <phoneticPr fontId="2"/>
  </si>
  <si>
    <t>親契約保証費1</t>
    <rPh sb="0" eb="1">
      <t>オヤ</t>
    </rPh>
    <rPh sb="1" eb="3">
      <t>ケイヤク</t>
    </rPh>
    <rPh sb="3" eb="5">
      <t>ホショウ</t>
    </rPh>
    <rPh sb="5" eb="6">
      <t>ヒ</t>
    </rPh>
    <phoneticPr fontId="2"/>
  </si>
  <si>
    <t>AN</t>
    <phoneticPr fontId="2"/>
  </si>
  <si>
    <t>-</t>
    <phoneticPr fontId="2"/>
  </si>
  <si>
    <t>工事合計</t>
    <rPh sb="0" eb="2">
      <t>コウジ</t>
    </rPh>
    <rPh sb="2" eb="4">
      <t>ゴウケイ</t>
    </rPh>
    <phoneticPr fontId="2"/>
  </si>
  <si>
    <t>合算表末=名称1</t>
    <rPh sb="5" eb="7">
      <t>メイショウ</t>
    </rPh>
    <phoneticPr fontId="2"/>
  </si>
  <si>
    <t>契約保証費</t>
    <rPh sb="0" eb="2">
      <t>ケイヤク</t>
    </rPh>
    <rPh sb="2" eb="4">
      <t>ホショウ</t>
    </rPh>
    <rPh sb="4" eb="5">
      <t>ヒ</t>
    </rPh>
    <phoneticPr fontId="2"/>
  </si>
  <si>
    <r>
      <t>A1:Q</t>
    </r>
    <r>
      <rPr>
        <sz val="11"/>
        <rFont val="ＭＳ Ｐゴシック"/>
        <family val="3"/>
        <charset val="128"/>
      </rPr>
      <t>48</t>
    </r>
    <phoneticPr fontId="2"/>
  </si>
  <si>
    <r>
      <t>A49</t>
    </r>
    <r>
      <rPr>
        <sz val="11"/>
        <rFont val="ＭＳ Ｐゴシック"/>
        <family val="3"/>
        <charset val="128"/>
      </rPr>
      <t>:Q7</t>
    </r>
    <r>
      <rPr>
        <sz val="11"/>
        <rFont val="ＭＳ Ｐゴシック"/>
        <family val="3"/>
        <charset val="128"/>
      </rPr>
      <t>2</t>
    </r>
    <phoneticPr fontId="2"/>
  </si>
  <si>
    <t>直接工事費2</t>
    <rPh sb="0" eb="2">
      <t>チョクセツ</t>
    </rPh>
    <rPh sb="2" eb="5">
      <t>コウジヒ</t>
    </rPh>
    <phoneticPr fontId="2"/>
  </si>
  <si>
    <t>親工事価格1</t>
    <rPh sb="0" eb="1">
      <t>オヤ</t>
    </rPh>
    <rPh sb="1" eb="3">
      <t>コウジ</t>
    </rPh>
    <rPh sb="3" eb="5">
      <t>カカク</t>
    </rPh>
    <phoneticPr fontId="2"/>
  </si>
  <si>
    <t>総括表用単位</t>
    <phoneticPr fontId="2"/>
  </si>
  <si>
    <t>AA</t>
    <phoneticPr fontId="2"/>
  </si>
  <si>
    <t>AB</t>
    <phoneticPr fontId="2"/>
  </si>
  <si>
    <t>総括表用単位1</t>
    <phoneticPr fontId="2"/>
  </si>
  <si>
    <t>総括表用数量1</t>
    <phoneticPr fontId="2"/>
  </si>
  <si>
    <t>総括表用数量</t>
    <phoneticPr fontId="2"/>
  </si>
  <si>
    <t>総括表用単位2</t>
    <phoneticPr fontId="2"/>
  </si>
  <si>
    <t>総括表用単位変更</t>
    <rPh sb="6" eb="8">
      <t>ヘンコウ</t>
    </rPh>
    <phoneticPr fontId="2"/>
  </si>
  <si>
    <t>総括表用数量変更</t>
    <rPh sb="4" eb="6">
      <t>スウリョウ</t>
    </rPh>
    <rPh sb="6" eb="8">
      <t>ヘンコウ</t>
    </rPh>
    <phoneticPr fontId="2"/>
  </si>
  <si>
    <t>総括表用数量2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</si>
</sst>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¥&quot;#,##0;&quot;¥&quot;\-#,##0"/>
    <numFmt numFmtId="176" formatCode="0_ "/>
    <numFmt numFmtId="177" formatCode="#,###.###"/>
    <numFmt numFmtId="178" formatCode="#.####"/>
    <numFmt numFmtId="179" formatCode="#.##"/>
    <numFmt numFmtId="180" formatCode="[$-411]ggge&quot;年&quot;m&quot;月&quot;d&quot;日&quot;;@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2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2"/>
      <color theme="0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7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vertical="top"/>
    </xf>
    <xf numFmtId="0" fontId="0" fillId="0" borderId="14" xfId="0" applyBorder="1" applyAlignment="1">
      <alignment horizontal="center"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 wrapText="1"/>
    </xf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0" xfId="0" applyFill="1" applyBorder="1"/>
    <xf numFmtId="0" fontId="0" fillId="0" borderId="1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1" xfId="0" applyBorder="1" applyAlignment="1">
      <alignment vertical="top" wrapText="1"/>
    </xf>
    <xf numFmtId="0" fontId="0" fillId="0" borderId="20" xfId="0" applyFill="1" applyBorder="1"/>
    <xf numFmtId="0" fontId="0" fillId="0" borderId="21" xfId="0" applyBorder="1"/>
    <xf numFmtId="0" fontId="0" fillId="0" borderId="22" xfId="0" applyFill="1" applyBorder="1"/>
    <xf numFmtId="0" fontId="0" fillId="0" borderId="21" xfId="0" applyFill="1" applyBorder="1"/>
    <xf numFmtId="0" fontId="0" fillId="0" borderId="23" xfId="0" applyBorder="1" applyAlignment="1">
      <alignment horizontal="center"/>
    </xf>
    <xf numFmtId="0" fontId="0" fillId="0" borderId="22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2" xfId="0" applyBorder="1"/>
    <xf numFmtId="0" fontId="0" fillId="0" borderId="10" xfId="0" applyFill="1" applyBorder="1" applyAlignment="1">
      <alignment vertical="top" wrapText="1"/>
    </xf>
    <xf numFmtId="0" fontId="0" fillId="0" borderId="0" xfId="0" applyFill="1" applyBorder="1"/>
    <xf numFmtId="0" fontId="0" fillId="0" borderId="14" xfId="0" applyFill="1" applyBorder="1"/>
    <xf numFmtId="0" fontId="0" fillId="0" borderId="24" xfId="0" applyFill="1" applyBorder="1"/>
    <xf numFmtId="0" fontId="0" fillId="0" borderId="22" xfId="0" applyBorder="1"/>
    <xf numFmtId="0" fontId="0" fillId="0" borderId="7" xfId="0" applyFill="1" applyBorder="1"/>
    <xf numFmtId="0" fontId="0" fillId="0" borderId="8" xfId="0" applyFill="1" applyBorder="1"/>
    <xf numFmtId="0" fontId="0" fillId="0" borderId="13" xfId="0" applyFill="1" applyBorder="1" applyAlignment="1">
      <alignment horizontal="center"/>
    </xf>
    <xf numFmtId="0" fontId="0" fillId="0" borderId="2" xfId="0" applyFill="1" applyBorder="1"/>
    <xf numFmtId="0" fontId="0" fillId="0" borderId="8" xfId="0" applyFill="1" applyBorder="1" applyAlignment="1">
      <alignment vertical="top" wrapText="1"/>
    </xf>
    <xf numFmtId="40" fontId="0" fillId="0" borderId="0" xfId="1" applyNumberFormat="1" applyFont="1"/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7" xfId="0" applyBorder="1" applyAlignment="1">
      <alignment vertical="top" wrapText="1"/>
    </xf>
    <xf numFmtId="0" fontId="0" fillId="2" borderId="24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 applyAlignment="1">
      <alignment horizontal="center"/>
    </xf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0" borderId="36" xfId="0" applyFill="1" applyBorder="1"/>
    <xf numFmtId="0" fontId="0" fillId="0" borderId="36" xfId="0" applyFill="1" applyBorder="1" applyAlignment="1">
      <alignment vertical="top" wrapText="1"/>
    </xf>
    <xf numFmtId="0" fontId="0" fillId="0" borderId="29" xfId="0" applyFill="1" applyBorder="1"/>
    <xf numFmtId="0" fontId="0" fillId="0" borderId="37" xfId="0" applyFill="1" applyBorder="1"/>
    <xf numFmtId="0" fontId="0" fillId="2" borderId="3" xfId="0" applyFill="1" applyBorder="1"/>
    <xf numFmtId="40" fontId="0" fillId="2" borderId="5" xfId="1" applyNumberFormat="1" applyFont="1" applyFill="1" applyBorder="1"/>
    <xf numFmtId="0" fontId="0" fillId="2" borderId="9" xfId="0" applyFill="1" applyBorder="1"/>
    <xf numFmtId="40" fontId="0" fillId="2" borderId="10" xfId="1" applyNumberFormat="1" applyFont="1" applyFill="1" applyBorder="1"/>
    <xf numFmtId="0" fontId="0" fillId="2" borderId="11" xfId="0" applyFill="1" applyBorder="1"/>
    <xf numFmtId="0" fontId="0" fillId="2" borderId="1" xfId="0" applyFill="1" applyBorder="1"/>
    <xf numFmtId="0" fontId="0" fillId="2" borderId="10" xfId="0" applyFill="1" applyBorder="1" applyAlignment="1">
      <alignment vertical="top"/>
    </xf>
    <xf numFmtId="0" fontId="0" fillId="2" borderId="5" xfId="0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38" xfId="0" applyFill="1" applyBorder="1"/>
    <xf numFmtId="0" fontId="1" fillId="2" borderId="3" xfId="0" applyFont="1" applyFill="1" applyBorder="1"/>
    <xf numFmtId="40" fontId="1" fillId="2" borderId="5" xfId="1" applyNumberFormat="1" applyFont="1" applyFill="1" applyBorder="1"/>
    <xf numFmtId="0" fontId="1" fillId="2" borderId="9" xfId="0" applyFont="1" applyFill="1" applyBorder="1"/>
    <xf numFmtId="40" fontId="1" fillId="2" borderId="10" xfId="1" applyNumberFormat="1" applyFont="1" applyFill="1" applyBorder="1"/>
    <xf numFmtId="0" fontId="1" fillId="2" borderId="11" xfId="0" applyFont="1" applyFill="1" applyBorder="1"/>
    <xf numFmtId="40" fontId="1" fillId="2" borderId="6" xfId="1" applyNumberFormat="1" applyFont="1" applyFill="1" applyBorder="1"/>
    <xf numFmtId="0" fontId="0" fillId="2" borderId="6" xfId="0" applyFill="1" applyBorder="1" applyAlignment="1">
      <alignment vertical="top"/>
    </xf>
    <xf numFmtId="0" fontId="0" fillId="2" borderId="39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3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18" xfId="0" applyFill="1" applyBorder="1" applyAlignment="1">
      <alignment vertical="top"/>
    </xf>
    <xf numFmtId="0" fontId="3" fillId="0" borderId="0" xfId="0" applyFont="1" applyAlignment="1">
      <alignment vertical="center"/>
    </xf>
    <xf numFmtId="0" fontId="0" fillId="2" borderId="40" xfId="0" applyFill="1" applyBorder="1" applyAlignment="1">
      <alignment horizontal="center"/>
    </xf>
    <xf numFmtId="0" fontId="0" fillId="0" borderId="14" xfId="0" applyBorder="1"/>
    <xf numFmtId="0" fontId="0" fillId="2" borderId="41" xfId="0" applyFill="1" applyBorder="1"/>
    <xf numFmtId="0" fontId="0" fillId="2" borderId="18" xfId="0" applyFill="1" applyBorder="1"/>
    <xf numFmtId="0" fontId="0" fillId="0" borderId="15" xfId="0" applyBorder="1" applyAlignment="1">
      <alignment horizontal="center"/>
    </xf>
    <xf numFmtId="0" fontId="0" fillId="0" borderId="23" xfId="0" applyFill="1" applyBorder="1"/>
    <xf numFmtId="0" fontId="0" fillId="2" borderId="36" xfId="0" applyFill="1" applyBorder="1"/>
    <xf numFmtId="0" fontId="0" fillId="3" borderId="9" xfId="0" applyFill="1" applyBorder="1"/>
    <xf numFmtId="0" fontId="0" fillId="0" borderId="1" xfId="0" applyBorder="1" applyAlignment="1">
      <alignment horizontal="center"/>
    </xf>
    <xf numFmtId="0" fontId="0" fillId="0" borderId="13" xfId="0" applyBorder="1"/>
    <xf numFmtId="0" fontId="1" fillId="0" borderId="25" xfId="0" applyFont="1" applyFill="1" applyBorder="1"/>
    <xf numFmtId="0" fontId="4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0" fillId="0" borderId="22" xfId="0" applyFill="1" applyBorder="1" applyAlignment="1">
      <alignment vertical="top" wrapText="1"/>
    </xf>
    <xf numFmtId="0" fontId="0" fillId="0" borderId="12" xfId="0" applyBorder="1" applyAlignment="1">
      <alignment horizontal="center"/>
    </xf>
    <xf numFmtId="0" fontId="0" fillId="0" borderId="12" xfId="0" applyFill="1" applyBorder="1"/>
    <xf numFmtId="0" fontId="4" fillId="0" borderId="42" xfId="0" applyFont="1" applyFill="1" applyBorder="1" applyAlignment="1">
      <alignment vertical="center"/>
    </xf>
    <xf numFmtId="49" fontId="4" fillId="0" borderId="42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0" fontId="4" fillId="0" borderId="0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6" fillId="0" borderId="2" xfId="1" applyFont="1" applyFill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38" fontId="6" fillId="0" borderId="43" xfId="1" applyFont="1" applyFill="1" applyBorder="1" applyAlignment="1">
      <alignment vertical="center"/>
    </xf>
    <xf numFmtId="0" fontId="0" fillId="2" borderId="25" xfId="0" applyFill="1" applyBorder="1"/>
    <xf numFmtId="0" fontId="0" fillId="4" borderId="24" xfId="0" applyFill="1" applyBorder="1"/>
    <xf numFmtId="0" fontId="0" fillId="4" borderId="1" xfId="0" applyFill="1" applyBorder="1"/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>
      <alignment vertical="top" wrapText="1"/>
    </xf>
    <xf numFmtId="0" fontId="0" fillId="0" borderId="44" xfId="0" applyBorder="1"/>
    <xf numFmtId="0" fontId="0" fillId="0" borderId="43" xfId="0" applyBorder="1"/>
    <xf numFmtId="0" fontId="0" fillId="0" borderId="45" xfId="0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0" fillId="0" borderId="1" xfId="0" applyFill="1" applyBorder="1" applyAlignment="1">
      <alignment horizontal="center"/>
    </xf>
    <xf numFmtId="38" fontId="6" fillId="0" borderId="26" xfId="1" applyFont="1" applyFill="1" applyBorder="1" applyAlignment="1">
      <alignment vertical="center"/>
    </xf>
    <xf numFmtId="0" fontId="4" fillId="0" borderId="46" xfId="0" applyNumberFormat="1" applyFont="1" applyFill="1" applyBorder="1" applyAlignment="1">
      <alignment vertical="center"/>
    </xf>
    <xf numFmtId="0" fontId="4" fillId="0" borderId="47" xfId="0" applyFont="1" applyFill="1" applyBorder="1" applyAlignment="1">
      <alignment vertical="center"/>
    </xf>
    <xf numFmtId="49" fontId="4" fillId="0" borderId="47" xfId="0" applyNumberFormat="1" applyFont="1" applyFill="1" applyBorder="1" applyAlignment="1">
      <alignment vertical="center"/>
    </xf>
    <xf numFmtId="0" fontId="4" fillId="0" borderId="48" xfId="0" applyFont="1" applyFill="1" applyBorder="1" applyAlignment="1">
      <alignment vertical="center"/>
    </xf>
    <xf numFmtId="0" fontId="4" fillId="0" borderId="49" xfId="0" applyFont="1" applyFill="1" applyBorder="1" applyAlignment="1">
      <alignment horizontal="center" vertical="center"/>
    </xf>
    <xf numFmtId="40" fontId="4" fillId="0" borderId="49" xfId="1" applyNumberFormat="1" applyFont="1" applyFill="1" applyBorder="1" applyAlignment="1">
      <alignment horizontal="center" vertical="center"/>
    </xf>
    <xf numFmtId="0" fontId="0" fillId="2" borderId="50" xfId="0" applyFill="1" applyBorder="1"/>
    <xf numFmtId="40" fontId="0" fillId="2" borderId="51" xfId="1" applyNumberFormat="1" applyFont="1" applyFill="1" applyBorder="1"/>
    <xf numFmtId="40" fontId="0" fillId="2" borderId="1" xfId="1" applyNumberFormat="1" applyFont="1" applyFill="1" applyBorder="1"/>
    <xf numFmtId="0" fontId="0" fillId="5" borderId="52" xfId="0" applyFill="1" applyBorder="1"/>
    <xf numFmtId="0" fontId="0" fillId="5" borderId="33" xfId="0" applyFill="1" applyBorder="1"/>
    <xf numFmtId="0" fontId="0" fillId="5" borderId="35" xfId="0" applyFill="1" applyBorder="1"/>
    <xf numFmtId="0" fontId="0" fillId="6" borderId="34" xfId="0" applyFill="1" applyBorder="1"/>
    <xf numFmtId="49" fontId="7" fillId="0" borderId="29" xfId="0" applyNumberFormat="1" applyFont="1" applyFill="1" applyBorder="1" applyAlignment="1">
      <alignment vertical="top"/>
    </xf>
    <xf numFmtId="49" fontId="7" fillId="0" borderId="39" xfId="0" applyNumberFormat="1" applyFont="1" applyFill="1" applyBorder="1" applyAlignment="1">
      <alignment vertical="top"/>
    </xf>
    <xf numFmtId="40" fontId="6" fillId="0" borderId="22" xfId="1" applyNumberFormat="1" applyFont="1" applyFill="1" applyBorder="1" applyAlignment="1">
      <alignment horizontal="center" vertical="center"/>
    </xf>
    <xf numFmtId="40" fontId="6" fillId="0" borderId="26" xfId="1" applyNumberFormat="1" applyFont="1" applyFill="1" applyBorder="1" applyAlignment="1">
      <alignment horizontal="center" vertical="center"/>
    </xf>
    <xf numFmtId="40" fontId="6" fillId="0" borderId="2" xfId="1" applyNumberFormat="1" applyFont="1" applyFill="1" applyBorder="1" applyAlignment="1">
      <alignment horizontal="center" vertical="center"/>
    </xf>
    <xf numFmtId="40" fontId="6" fillId="0" borderId="43" xfId="1" applyNumberFormat="1" applyFont="1" applyFill="1" applyBorder="1" applyAlignment="1">
      <alignment horizontal="center" vertical="center"/>
    </xf>
    <xf numFmtId="38" fontId="6" fillId="0" borderId="22" xfId="1" applyFont="1" applyFill="1" applyBorder="1" applyAlignment="1">
      <alignment horizontal="right"/>
    </xf>
    <xf numFmtId="38" fontId="6" fillId="0" borderId="26" xfId="1" applyFont="1" applyFill="1" applyBorder="1" applyAlignment="1">
      <alignment horizontal="right"/>
    </xf>
    <xf numFmtId="38" fontId="6" fillId="0" borderId="2" xfId="1" applyFont="1" applyFill="1" applyBorder="1" applyAlignment="1">
      <alignment horizontal="right"/>
    </xf>
    <xf numFmtId="38" fontId="6" fillId="0" borderId="43" xfId="1" applyFont="1" applyFill="1" applyBorder="1" applyAlignment="1">
      <alignment horizontal="right"/>
    </xf>
    <xf numFmtId="0" fontId="0" fillId="0" borderId="53" xfId="0" applyBorder="1"/>
    <xf numFmtId="0" fontId="0" fillId="0" borderId="25" xfId="0" applyBorder="1"/>
    <xf numFmtId="0" fontId="0" fillId="0" borderId="26" xfId="0" applyBorder="1"/>
    <xf numFmtId="0" fontId="8" fillId="0" borderId="54" xfId="0" applyNumberFormat="1" applyFont="1" applyFill="1" applyBorder="1" applyAlignment="1">
      <alignment vertical="center"/>
    </xf>
    <xf numFmtId="0" fontId="7" fillId="0" borderId="55" xfId="0" applyFont="1" applyFill="1" applyBorder="1" applyAlignment="1">
      <alignment vertical="center"/>
    </xf>
    <xf numFmtId="49" fontId="7" fillId="0" borderId="40" xfId="0" applyNumberFormat="1" applyFont="1" applyFill="1" applyBorder="1" applyAlignment="1">
      <alignment vertical="top"/>
    </xf>
    <xf numFmtId="49" fontId="7" fillId="0" borderId="56" xfId="0" applyNumberFormat="1" applyFont="1" applyFill="1" applyBorder="1" applyAlignment="1">
      <alignment vertical="top"/>
    </xf>
    <xf numFmtId="49" fontId="7" fillId="0" borderId="17" xfId="0" applyNumberFormat="1" applyFont="1" applyFill="1" applyBorder="1" applyAlignment="1">
      <alignment vertical="top"/>
    </xf>
    <xf numFmtId="49" fontId="7" fillId="0" borderId="36" xfId="0" applyNumberFormat="1" applyFont="1" applyFill="1" applyBorder="1" applyAlignment="1">
      <alignment vertical="top"/>
    </xf>
    <xf numFmtId="49" fontId="7" fillId="0" borderId="57" xfId="0" applyNumberFormat="1" applyFont="1" applyFill="1" applyBorder="1" applyAlignment="1">
      <alignment vertical="top"/>
    </xf>
    <xf numFmtId="49" fontId="7" fillId="0" borderId="48" xfId="0" applyNumberFormat="1" applyFont="1" applyFill="1" applyBorder="1" applyAlignment="1">
      <alignment vertical="top"/>
    </xf>
    <xf numFmtId="40" fontId="6" fillId="0" borderId="58" xfId="1" applyNumberFormat="1" applyFont="1" applyFill="1" applyBorder="1" applyAlignment="1">
      <alignment horizontal="center" vertical="center"/>
    </xf>
    <xf numFmtId="40" fontId="6" fillId="0" borderId="0" xfId="1" applyNumberFormat="1" applyFont="1" applyFill="1" applyBorder="1" applyAlignment="1">
      <alignment horizontal="center" vertical="center"/>
    </xf>
    <xf numFmtId="40" fontId="6" fillId="0" borderId="59" xfId="1" applyNumberFormat="1" applyFont="1" applyFill="1" applyBorder="1" applyAlignment="1">
      <alignment horizontal="center" vertical="center"/>
    </xf>
    <xf numFmtId="178" fontId="6" fillId="0" borderId="23" xfId="0" applyNumberFormat="1" applyFont="1" applyFill="1" applyBorder="1" applyAlignment="1">
      <alignment horizontal="left" vertical="center"/>
    </xf>
    <xf numFmtId="178" fontId="6" fillId="0" borderId="28" xfId="0" applyNumberFormat="1" applyFont="1" applyFill="1" applyBorder="1" applyAlignment="1">
      <alignment horizontal="left" vertical="center"/>
    </xf>
    <xf numFmtId="178" fontId="6" fillId="0" borderId="13" xfId="0" applyNumberFormat="1" applyFont="1" applyFill="1" applyBorder="1" applyAlignment="1">
      <alignment horizontal="left" vertical="center"/>
    </xf>
    <xf numFmtId="178" fontId="6" fillId="0" borderId="60" xfId="0" applyNumberFormat="1" applyFont="1" applyFill="1" applyBorder="1" applyAlignment="1">
      <alignment horizontal="left" vertical="center"/>
    </xf>
    <xf numFmtId="179" fontId="6" fillId="0" borderId="23" xfId="0" applyNumberFormat="1" applyFont="1" applyFill="1" applyBorder="1" applyAlignment="1">
      <alignment horizontal="left" vertical="center"/>
    </xf>
    <xf numFmtId="179" fontId="6" fillId="0" borderId="28" xfId="0" applyNumberFormat="1" applyFont="1" applyFill="1" applyBorder="1" applyAlignment="1">
      <alignment horizontal="left" vertical="center"/>
    </xf>
    <xf numFmtId="179" fontId="6" fillId="0" borderId="13" xfId="0" applyNumberFormat="1" applyFont="1" applyFill="1" applyBorder="1" applyAlignment="1">
      <alignment horizontal="left" vertical="center"/>
    </xf>
    <xf numFmtId="179" fontId="6" fillId="0" borderId="60" xfId="0" applyNumberFormat="1" applyFont="1" applyFill="1" applyBorder="1" applyAlignment="1">
      <alignment horizontal="left" vertical="center"/>
    </xf>
    <xf numFmtId="3" fontId="6" fillId="0" borderId="40" xfId="1" applyNumberFormat="1" applyFont="1" applyFill="1" applyBorder="1" applyAlignment="1">
      <alignment horizontal="right" vertical="center"/>
    </xf>
    <xf numFmtId="3" fontId="6" fillId="0" borderId="56" xfId="1" applyNumberFormat="1" applyFont="1" applyFill="1" applyBorder="1" applyAlignment="1">
      <alignment horizontal="right" vertical="center"/>
    </xf>
    <xf numFmtId="3" fontId="6" fillId="0" borderId="17" xfId="1" applyNumberFormat="1" applyFont="1" applyFill="1" applyBorder="1" applyAlignment="1">
      <alignment horizontal="right" vertical="center"/>
    </xf>
    <xf numFmtId="3" fontId="6" fillId="0" borderId="57" xfId="1" applyNumberFormat="1" applyFont="1" applyFill="1" applyBorder="1" applyAlignment="1">
      <alignment horizontal="right" vertical="center"/>
    </xf>
    <xf numFmtId="3" fontId="6" fillId="0" borderId="40" xfId="1" applyNumberFormat="1" applyFont="1" applyFill="1" applyBorder="1" applyAlignment="1">
      <alignment horizontal="right"/>
    </xf>
    <xf numFmtId="3" fontId="6" fillId="0" borderId="56" xfId="1" applyNumberFormat="1" applyFont="1" applyFill="1" applyBorder="1" applyAlignment="1">
      <alignment horizontal="right"/>
    </xf>
    <xf numFmtId="3" fontId="6" fillId="0" borderId="17" xfId="1" applyNumberFormat="1" applyFont="1" applyFill="1" applyBorder="1" applyAlignment="1">
      <alignment horizontal="right"/>
    </xf>
    <xf numFmtId="3" fontId="6" fillId="0" borderId="57" xfId="1" applyNumberFormat="1" applyFont="1" applyFill="1" applyBorder="1" applyAlignment="1">
      <alignment horizontal="right"/>
    </xf>
    <xf numFmtId="38" fontId="6" fillId="0" borderId="23" xfId="1" applyFont="1" applyFill="1" applyBorder="1" applyAlignment="1">
      <alignment vertical="center"/>
    </xf>
    <xf numFmtId="38" fontId="6" fillId="0" borderId="28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40" fontId="0" fillId="0" borderId="0" xfId="0" applyNumberFormat="1"/>
    <xf numFmtId="40" fontId="0" fillId="0" borderId="0" xfId="0" applyNumberFormat="1" applyBorder="1"/>
    <xf numFmtId="0" fontId="0" fillId="0" borderId="27" xfId="0" applyBorder="1"/>
    <xf numFmtId="0" fontId="0" fillId="0" borderId="61" xfId="0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vertical="top" wrapText="1"/>
    </xf>
    <xf numFmtId="0" fontId="0" fillId="2" borderId="12" xfId="0" applyFill="1" applyBorder="1"/>
    <xf numFmtId="0" fontId="0" fillId="2" borderId="22" xfId="0" applyFill="1" applyBorder="1"/>
    <xf numFmtId="0" fontId="0" fillId="0" borderId="22" xfId="0" applyFill="1" applyBorder="1" applyAlignment="1">
      <alignment horizontal="center"/>
    </xf>
    <xf numFmtId="0" fontId="0" fillId="0" borderId="56" xfId="0" applyFill="1" applyBorder="1"/>
    <xf numFmtId="176" fontId="9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left" vertical="center"/>
    </xf>
    <xf numFmtId="176" fontId="11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7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38" fontId="11" fillId="0" borderId="0" xfId="1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9" fillId="0" borderId="0" xfId="0" applyFont="1" applyAlignment="1"/>
    <xf numFmtId="0" fontId="12" fillId="0" borderId="1" xfId="0" applyFont="1" applyBorder="1"/>
    <xf numFmtId="0" fontId="12" fillId="0" borderId="1" xfId="0" applyFont="1" applyFill="1" applyBorder="1"/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38" fontId="10" fillId="0" borderId="0" xfId="1" applyFont="1" applyBorder="1" applyAlignment="1">
      <alignment vertical="center"/>
    </xf>
    <xf numFmtId="0" fontId="10" fillId="0" borderId="0" xfId="0" applyFont="1" applyAlignment="1">
      <alignment vertical="center"/>
    </xf>
    <xf numFmtId="176" fontId="10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left" vertical="center"/>
    </xf>
    <xf numFmtId="0" fontId="10" fillId="7" borderId="0" xfId="0" applyFont="1" applyFill="1" applyAlignment="1">
      <alignment vertical="center"/>
    </xf>
    <xf numFmtId="0" fontId="10" fillId="0" borderId="0" xfId="0" applyFont="1" applyAlignment="1"/>
    <xf numFmtId="38" fontId="10" fillId="0" borderId="0" xfId="1" quotePrefix="1" applyFont="1" applyBorder="1" applyAlignment="1">
      <alignment vertical="center"/>
    </xf>
    <xf numFmtId="0" fontId="10" fillId="0" borderId="62" xfId="0" applyFont="1" applyBorder="1" applyAlignment="1">
      <alignment horizontal="left" vertical="center"/>
    </xf>
    <xf numFmtId="0" fontId="10" fillId="0" borderId="63" xfId="0" applyFont="1" applyBorder="1" applyAlignment="1">
      <alignment horizontal="left" vertical="center"/>
    </xf>
    <xf numFmtId="0" fontId="10" fillId="0" borderId="64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left"/>
    </xf>
    <xf numFmtId="0" fontId="10" fillId="0" borderId="0" xfId="0" applyFont="1" applyBorder="1" applyAlignment="1">
      <alignment horizontal="left" vertical="center"/>
    </xf>
    <xf numFmtId="3" fontId="10" fillId="0" borderId="0" xfId="1" applyNumberFormat="1" applyFont="1" applyBorder="1" applyAlignment="1">
      <alignment horizontal="center" vertical="center"/>
    </xf>
    <xf numFmtId="3" fontId="10" fillId="0" borderId="0" xfId="1" applyNumberFormat="1" applyFont="1" applyBorder="1" applyAlignment="1">
      <alignment horizontal="right" vertical="center"/>
    </xf>
    <xf numFmtId="177" fontId="10" fillId="0" borderId="0" xfId="1" applyNumberFormat="1" applyFont="1" applyBorder="1" applyAlignment="1">
      <alignment horizontal="left" vertical="center"/>
    </xf>
    <xf numFmtId="3" fontId="10" fillId="0" borderId="0" xfId="0" applyNumberFormat="1" applyFont="1" applyBorder="1" applyAlignment="1">
      <alignment horizontal="right" vertical="center"/>
    </xf>
    <xf numFmtId="0" fontId="10" fillId="0" borderId="64" xfId="0" applyFont="1" applyBorder="1" applyAlignment="1">
      <alignment horizontal="left" vertical="center"/>
    </xf>
    <xf numFmtId="0" fontId="10" fillId="0" borderId="53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5" xfId="0" applyFont="1" applyBorder="1" applyAlignment="1">
      <alignment horizontal="right" vertical="center"/>
    </xf>
    <xf numFmtId="0" fontId="10" fillId="0" borderId="0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 applyAlignment="1"/>
    <xf numFmtId="0" fontId="1" fillId="0" borderId="43" xfId="0" applyFont="1" applyBorder="1"/>
    <xf numFmtId="0" fontId="1" fillId="0" borderId="53" xfId="0" applyFont="1" applyBorder="1"/>
    <xf numFmtId="0" fontId="1" fillId="0" borderId="26" xfId="0" applyFont="1" applyBorder="1"/>
    <xf numFmtId="0" fontId="1" fillId="0" borderId="66" xfId="0" applyFont="1" applyBorder="1"/>
    <xf numFmtId="0" fontId="1" fillId="0" borderId="1" xfId="0" applyFont="1" applyBorder="1"/>
    <xf numFmtId="5" fontId="9" fillId="0" borderId="0" xfId="0" applyNumberFormat="1" applyFont="1" applyAlignment="1"/>
    <xf numFmtId="0" fontId="10" fillId="0" borderId="38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68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3" fontId="10" fillId="0" borderId="10" xfId="0" applyNumberFormat="1" applyFont="1" applyBorder="1" applyAlignment="1">
      <alignment horizontal="right"/>
    </xf>
    <xf numFmtId="3" fontId="10" fillId="0" borderId="6" xfId="0" applyNumberFormat="1" applyFont="1" applyBorder="1" applyAlignment="1">
      <alignment horizontal="right"/>
    </xf>
    <xf numFmtId="3" fontId="10" fillId="0" borderId="18" xfId="1" applyNumberFormat="1" applyFont="1" applyBorder="1" applyAlignment="1">
      <alignment horizontal="right"/>
    </xf>
    <xf numFmtId="3" fontId="10" fillId="0" borderId="19" xfId="1" applyNumberFormat="1" applyFont="1" applyBorder="1" applyAlignment="1">
      <alignment horizontal="right"/>
    </xf>
    <xf numFmtId="3" fontId="10" fillId="0" borderId="14" xfId="1" applyNumberFormat="1" applyFont="1" applyBorder="1" applyAlignment="1">
      <alignment horizontal="right"/>
    </xf>
    <xf numFmtId="3" fontId="10" fillId="0" borderId="15" xfId="1" applyNumberFormat="1" applyFont="1" applyBorder="1" applyAlignment="1">
      <alignment horizontal="right"/>
    </xf>
    <xf numFmtId="177" fontId="10" fillId="0" borderId="14" xfId="1" applyNumberFormat="1" applyFont="1" applyBorder="1" applyAlignment="1">
      <alignment horizontal="left"/>
    </xf>
    <xf numFmtId="177" fontId="10" fillId="0" borderId="15" xfId="1" applyNumberFormat="1" applyFont="1" applyBorder="1" applyAlignment="1">
      <alignment horizontal="left"/>
    </xf>
    <xf numFmtId="3" fontId="10" fillId="0" borderId="1" xfId="1" applyNumberFormat="1" applyFont="1" applyBorder="1" applyAlignment="1">
      <alignment horizontal="center"/>
    </xf>
    <xf numFmtId="3" fontId="10" fillId="0" borderId="12" xfId="1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10" fillId="0" borderId="65" xfId="0" applyFont="1" applyBorder="1" applyAlignment="1">
      <alignment vertical="center"/>
    </xf>
    <xf numFmtId="0" fontId="10" fillId="0" borderId="0" xfId="0" quotePrefix="1" applyFont="1" applyAlignment="1"/>
    <xf numFmtId="0" fontId="10" fillId="0" borderId="0" xfId="0" quotePrefix="1" applyFont="1" applyBorder="1" applyAlignment="1">
      <alignment vertical="center"/>
    </xf>
    <xf numFmtId="0" fontId="15" fillId="0" borderId="0" xfId="0" applyFont="1" applyAlignment="1">
      <alignment vertical="center"/>
    </xf>
    <xf numFmtId="0" fontId="10" fillId="0" borderId="70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3" fontId="10" fillId="0" borderId="41" xfId="1" applyNumberFormat="1" applyFont="1" applyBorder="1" applyAlignment="1">
      <alignment horizontal="right"/>
    </xf>
    <xf numFmtId="3" fontId="10" fillId="0" borderId="16" xfId="1" applyNumberFormat="1" applyFont="1" applyBorder="1" applyAlignment="1">
      <alignment horizontal="right"/>
    </xf>
    <xf numFmtId="3" fontId="10" fillId="0" borderId="5" xfId="0" applyNumberFormat="1" applyFont="1" applyBorder="1" applyAlignment="1">
      <alignment horizontal="right"/>
    </xf>
    <xf numFmtId="0" fontId="16" fillId="0" borderId="0" xfId="0" applyFont="1" applyAlignment="1"/>
    <xf numFmtId="0" fontId="17" fillId="0" borderId="0" xfId="0" applyFont="1" applyAlignment="1">
      <alignment vertical="center"/>
    </xf>
    <xf numFmtId="0" fontId="15" fillId="0" borderId="0" xfId="0" applyFont="1" applyAlignment="1"/>
    <xf numFmtId="0" fontId="18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5" fontId="8" fillId="0" borderId="0" xfId="0" applyNumberFormat="1" applyFont="1" applyAlignment="1">
      <alignment horizontal="right"/>
    </xf>
    <xf numFmtId="0" fontId="0" fillId="0" borderId="66" xfId="0" applyBorder="1"/>
    <xf numFmtId="0" fontId="0" fillId="0" borderId="53" xfId="0" applyBorder="1" applyAlignment="1">
      <alignment wrapText="1"/>
    </xf>
    <xf numFmtId="0" fontId="0" fillId="0" borderId="61" xfId="0" applyBorder="1" applyAlignment="1">
      <alignment wrapText="1"/>
    </xf>
    <xf numFmtId="0" fontId="0" fillId="0" borderId="66" xfId="0" applyFill="1" applyBorder="1"/>
    <xf numFmtId="0" fontId="0" fillId="2" borderId="53" xfId="0" applyFill="1" applyBorder="1"/>
    <xf numFmtId="0" fontId="0" fillId="3" borderId="53" xfId="0" applyFill="1" applyBorder="1"/>
    <xf numFmtId="0" fontId="10" fillId="0" borderId="72" xfId="0" applyFont="1" applyBorder="1" applyAlignment="1">
      <alignment horizontal="left" vertical="top"/>
    </xf>
    <xf numFmtId="0" fontId="10" fillId="0" borderId="75" xfId="0" applyFont="1" applyBorder="1" applyAlignment="1">
      <alignment horizontal="left" vertical="top"/>
    </xf>
    <xf numFmtId="0" fontId="10" fillId="0" borderId="76" xfId="0" applyFont="1" applyBorder="1" applyAlignment="1">
      <alignment horizontal="left" vertical="top"/>
    </xf>
    <xf numFmtId="0" fontId="0" fillId="0" borderId="53" xfId="0" applyFill="1" applyBorder="1"/>
    <xf numFmtId="0" fontId="0" fillId="0" borderId="67" xfId="0" applyFill="1" applyBorder="1"/>
    <xf numFmtId="0" fontId="0" fillId="8" borderId="66" xfId="0" applyFill="1" applyBorder="1"/>
    <xf numFmtId="0" fontId="0" fillId="0" borderId="1" xfId="0" applyFont="1" applyFill="1" applyBorder="1"/>
    <xf numFmtId="0" fontId="0" fillId="0" borderId="1" xfId="0" applyFont="1" applyBorder="1"/>
    <xf numFmtId="3" fontId="10" fillId="0" borderId="49" xfId="1" applyNumberFormat="1" applyFont="1" applyBorder="1" applyAlignment="1">
      <alignment horizontal="center"/>
    </xf>
    <xf numFmtId="0" fontId="0" fillId="2" borderId="18" xfId="0" applyFill="1" applyBorder="1" applyAlignment="1"/>
    <xf numFmtId="0" fontId="0" fillId="2" borderId="38" xfId="0" applyFill="1" applyBorder="1" applyAlignment="1"/>
    <xf numFmtId="0" fontId="0" fillId="2" borderId="14" xfId="0" applyFill="1" applyBorder="1" applyAlignment="1"/>
    <xf numFmtId="0" fontId="0" fillId="2" borderId="1" xfId="0" applyFill="1" applyBorder="1" applyAlignment="1"/>
    <xf numFmtId="0" fontId="0" fillId="2" borderId="40" xfId="0" applyFill="1" applyBorder="1" applyAlignment="1">
      <alignment vertical="top"/>
    </xf>
    <xf numFmtId="0" fontId="0" fillId="2" borderId="58" xfId="0" applyFill="1" applyBorder="1" applyAlignment="1">
      <alignment vertical="top"/>
    </xf>
    <xf numFmtId="0" fontId="0" fillId="2" borderId="23" xfId="0" applyFill="1" applyBorder="1" applyAlignment="1">
      <alignment vertical="top"/>
    </xf>
    <xf numFmtId="0" fontId="0" fillId="2" borderId="56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28" xfId="0" applyFill="1" applyBorder="1" applyAlignment="1">
      <alignment vertical="top"/>
    </xf>
    <xf numFmtId="0" fontId="0" fillId="2" borderId="56" xfId="0" applyFill="1" applyBorder="1" applyAlignment="1"/>
    <xf numFmtId="0" fontId="0" fillId="2" borderId="0" xfId="0" applyFill="1" applyBorder="1" applyAlignment="1"/>
    <xf numFmtId="0" fontId="0" fillId="2" borderId="28" xfId="0" applyFill="1" applyBorder="1" applyAlignment="1"/>
    <xf numFmtId="0" fontId="0" fillId="2" borderId="0" xfId="0" applyFill="1" applyAlignment="1"/>
    <xf numFmtId="0" fontId="0" fillId="2" borderId="17" xfId="0" applyFill="1" applyBorder="1" applyAlignment="1"/>
    <xf numFmtId="0" fontId="0" fillId="2" borderId="59" xfId="0" applyFill="1" applyBorder="1" applyAlignment="1"/>
    <xf numFmtId="0" fontId="0" fillId="2" borderId="13" xfId="0" applyFill="1" applyBorder="1" applyAlignment="1"/>
    <xf numFmtId="0" fontId="0" fillId="2" borderId="1" xfId="0" applyFill="1" applyBorder="1" applyAlignment="1">
      <alignment vertical="top"/>
    </xf>
    <xf numFmtId="0" fontId="0" fillId="2" borderId="69" xfId="0" applyFill="1" applyBorder="1" applyAlignment="1">
      <alignment horizontal="center"/>
    </xf>
    <xf numFmtId="0" fontId="0" fillId="2" borderId="67" xfId="0" applyFill="1" applyBorder="1" applyAlignment="1">
      <alignment horizontal="center"/>
    </xf>
    <xf numFmtId="0" fontId="0" fillId="2" borderId="72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2" borderId="73" xfId="0" applyFill="1" applyBorder="1" applyAlignment="1">
      <alignment horizontal="center"/>
    </xf>
    <xf numFmtId="0" fontId="0" fillId="2" borderId="60" xfId="0" applyFill="1" applyBorder="1" applyAlignment="1">
      <alignment horizontal="center"/>
    </xf>
    <xf numFmtId="0" fontId="0" fillId="2" borderId="49" xfId="0" applyFill="1" applyBorder="1" applyAlignment="1">
      <alignment horizontal="center" wrapText="1"/>
    </xf>
    <xf numFmtId="0" fontId="0" fillId="2" borderId="43" xfId="0" applyFill="1" applyBorder="1" applyAlignment="1">
      <alignment horizontal="center" wrapText="1"/>
    </xf>
    <xf numFmtId="0" fontId="0" fillId="2" borderId="26" xfId="0" applyFill="1" applyBorder="1" applyAlignment="1">
      <alignment horizontal="center" wrapText="1"/>
    </xf>
    <xf numFmtId="0" fontId="0" fillId="2" borderId="51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0" borderId="56" xfId="0" applyBorder="1" applyAlignment="1"/>
    <xf numFmtId="0" fontId="0" fillId="0" borderId="0" xfId="0" applyAlignment="1"/>
    <xf numFmtId="0" fontId="0" fillId="2" borderId="70" xfId="0" applyFill="1" applyBorder="1" applyAlignment="1">
      <alignment horizontal="center"/>
    </xf>
    <xf numFmtId="180" fontId="9" fillId="0" borderId="0" xfId="0" applyNumberFormat="1" applyFont="1" applyAlignment="1">
      <alignment horizontal="center"/>
    </xf>
    <xf numFmtId="180" fontId="0" fillId="0" borderId="0" xfId="0" applyNumberFormat="1" applyAlignment="1">
      <alignment horizontal="center"/>
    </xf>
    <xf numFmtId="0" fontId="6" fillId="0" borderId="25" xfId="0" applyFont="1" applyFill="1" applyBorder="1" applyAlignment="1">
      <alignment vertical="center" wrapText="1" shrinkToFit="1"/>
    </xf>
    <xf numFmtId="0" fontId="0" fillId="0" borderId="26" xfId="0" applyBorder="1" applyAlignment="1">
      <alignment vertical="center" wrapText="1" shrinkToFit="1"/>
    </xf>
    <xf numFmtId="0" fontId="6" fillId="0" borderId="20" xfId="0" applyFont="1" applyFill="1" applyBorder="1" applyAlignment="1">
      <alignment vertical="center" wrapText="1" shrinkToFit="1"/>
    </xf>
    <xf numFmtId="0" fontId="0" fillId="0" borderId="22" xfId="0" applyBorder="1" applyAlignment="1">
      <alignment vertical="center" wrapText="1" shrinkToFit="1"/>
    </xf>
    <xf numFmtId="0" fontId="0" fillId="0" borderId="7" xfId="0" applyBorder="1" applyAlignment="1">
      <alignment vertical="center" wrapText="1" shrinkToFit="1"/>
    </xf>
    <xf numFmtId="0" fontId="0" fillId="0" borderId="2" xfId="0" applyBorder="1" applyAlignment="1">
      <alignment vertical="center" wrapText="1" shrinkToFit="1"/>
    </xf>
    <xf numFmtId="0" fontId="0" fillId="0" borderId="44" xfId="0" applyBorder="1" applyAlignment="1">
      <alignment vertical="center" wrapText="1" shrinkToFit="1"/>
    </xf>
    <xf numFmtId="0" fontId="0" fillId="0" borderId="43" xfId="0" applyBorder="1" applyAlignment="1">
      <alignment vertical="center" wrapText="1" shrinkToFit="1"/>
    </xf>
    <xf numFmtId="0" fontId="4" fillId="0" borderId="49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74" xfId="0" applyFont="1" applyFill="1" applyBorder="1" applyAlignment="1">
      <alignment horizontal="center" vertical="center"/>
    </xf>
    <xf numFmtId="0" fontId="4" fillId="0" borderId="73" xfId="0" applyFont="1" applyFill="1" applyBorder="1" applyAlignment="1">
      <alignment horizontal="center" vertical="center"/>
    </xf>
    <xf numFmtId="0" fontId="4" fillId="0" borderId="72" xfId="0" applyNumberFormat="1" applyFont="1" applyFill="1" applyBorder="1" applyAlignment="1">
      <alignment vertical="center"/>
    </xf>
    <xf numFmtId="0" fontId="0" fillId="0" borderId="42" xfId="0" applyBorder="1" applyAlignment="1">
      <alignment vertical="center"/>
    </xf>
    <xf numFmtId="0" fontId="4" fillId="0" borderId="71" xfId="0" applyNumberFormat="1" applyFont="1" applyFill="1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0" xfId="0" applyBorder="1" applyAlignment="1">
      <alignment vertical="center" wrapText="1" shrinkToFit="1"/>
    </xf>
    <xf numFmtId="0" fontId="0" fillId="0" borderId="56" xfId="0" applyBorder="1" applyAlignment="1">
      <alignment vertical="center" wrapText="1" shrinkToFit="1"/>
    </xf>
    <xf numFmtId="0" fontId="0" fillId="0" borderId="17" xfId="0" applyBorder="1" applyAlignment="1">
      <alignment vertical="center" wrapText="1" shrinkToFit="1"/>
    </xf>
    <xf numFmtId="0" fontId="4" fillId="0" borderId="50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3" fontId="10" fillId="0" borderId="74" xfId="1" applyNumberFormat="1" applyFont="1" applyBorder="1" applyAlignment="1">
      <alignment horizontal="right"/>
    </xf>
    <xf numFmtId="177" fontId="10" fillId="0" borderId="73" xfId="1" applyNumberFormat="1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62"/>
  <sheetViews>
    <sheetView topLeftCell="R10" workbookViewId="0">
      <selection activeCell="W24" sqref="W24"/>
    </sheetView>
  </sheetViews>
  <sheetFormatPr defaultRowHeight="13.5"/>
  <cols>
    <col min="1" max="1" width="21.75" customWidth="1"/>
    <col min="2" max="2" width="31.375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" customWidth="1"/>
    <col min="27" max="27" width="35.5" customWidth="1"/>
  </cols>
  <sheetData>
    <row r="1" spans="1:27" ht="26.25" customHeight="1" thickBot="1">
      <c r="A1" s="100" t="s">
        <v>152</v>
      </c>
    </row>
    <row r="2" spans="1:27" ht="13.5" customHeight="1" thickBot="1">
      <c r="A2" s="62" t="s">
        <v>1</v>
      </c>
      <c r="B2" s="63" t="s">
        <v>64</v>
      </c>
      <c r="C2" t="s">
        <v>2</v>
      </c>
      <c r="F2" t="s">
        <v>75</v>
      </c>
      <c r="J2" t="s">
        <v>3</v>
      </c>
      <c r="S2" t="s">
        <v>128</v>
      </c>
    </row>
    <row r="3" spans="1:27" ht="28.5" customHeight="1" thickBot="1">
      <c r="A3" s="64"/>
      <c r="B3" s="107"/>
      <c r="D3" s="72" t="s">
        <v>18</v>
      </c>
      <c r="E3" s="73">
        <v>1.88</v>
      </c>
      <c r="F3" s="24"/>
      <c r="G3" s="72">
        <v>1</v>
      </c>
      <c r="H3" s="73">
        <v>13.5</v>
      </c>
      <c r="K3" s="77" t="s">
        <v>78</v>
      </c>
      <c r="L3" s="77" t="s">
        <v>80</v>
      </c>
      <c r="M3" s="305" t="s">
        <v>81</v>
      </c>
      <c r="N3" s="306"/>
      <c r="O3" s="306"/>
      <c r="P3" s="306"/>
      <c r="Q3" s="307"/>
      <c r="T3" s="77" t="s">
        <v>79</v>
      </c>
      <c r="U3" s="77" t="s">
        <v>80</v>
      </c>
      <c r="V3" s="308" t="s">
        <v>82</v>
      </c>
      <c r="W3" s="308"/>
      <c r="X3" s="308"/>
      <c r="Y3" s="308"/>
      <c r="Z3" s="308"/>
    </row>
    <row r="4" spans="1:27" ht="14.25" thickBot="1">
      <c r="A4" s="65"/>
      <c r="B4" s="60"/>
      <c r="D4" s="74" t="s">
        <v>19</v>
      </c>
      <c r="E4" s="75">
        <v>1.38</v>
      </c>
      <c r="F4" s="24"/>
      <c r="G4" s="72">
        <v>2</v>
      </c>
      <c r="H4" s="73">
        <v>9.75</v>
      </c>
      <c r="K4" s="77" t="s">
        <v>85</v>
      </c>
      <c r="L4" s="77" t="s">
        <v>289</v>
      </c>
      <c r="M4" s="309" t="s">
        <v>61</v>
      </c>
      <c r="N4" s="310"/>
      <c r="O4" s="310"/>
      <c r="P4" s="310"/>
      <c r="Q4" s="311"/>
      <c r="T4" s="77" t="s">
        <v>83</v>
      </c>
      <c r="U4" s="77" t="s">
        <v>289</v>
      </c>
      <c r="V4" s="322" t="s">
        <v>61</v>
      </c>
      <c r="W4" s="322"/>
      <c r="X4" s="322"/>
      <c r="Y4" s="322"/>
      <c r="Z4" s="322"/>
    </row>
    <row r="5" spans="1:27" ht="14.25" thickBot="1">
      <c r="A5" s="65"/>
      <c r="B5" s="60"/>
      <c r="D5" s="74" t="s">
        <v>20</v>
      </c>
      <c r="E5" s="75">
        <v>1.38</v>
      </c>
      <c r="F5" s="24"/>
      <c r="G5" s="72">
        <v>3</v>
      </c>
      <c r="H5" s="73">
        <v>38.25</v>
      </c>
      <c r="K5" s="77" t="s">
        <v>84</v>
      </c>
      <c r="L5" s="77" t="s">
        <v>290</v>
      </c>
      <c r="M5" s="312"/>
      <c r="N5" s="313"/>
      <c r="O5" s="313"/>
      <c r="P5" s="313"/>
      <c r="Q5" s="314"/>
      <c r="T5" s="77" t="s">
        <v>84</v>
      </c>
      <c r="U5" s="77" t="s">
        <v>290</v>
      </c>
      <c r="V5" s="322"/>
      <c r="W5" s="322"/>
      <c r="X5" s="322"/>
      <c r="Y5" s="322"/>
      <c r="Z5" s="322"/>
    </row>
    <row r="6" spans="1:27" ht="14.25" thickBot="1">
      <c r="A6" s="64" t="s">
        <v>62</v>
      </c>
      <c r="B6" s="69" t="s">
        <v>129</v>
      </c>
      <c r="D6" s="74" t="s">
        <v>21</v>
      </c>
      <c r="E6" s="75">
        <v>1.38</v>
      </c>
      <c r="F6" s="24"/>
      <c r="G6" s="72">
        <v>4</v>
      </c>
      <c r="H6" s="75">
        <v>6.75</v>
      </c>
      <c r="K6" s="77" t="s">
        <v>45</v>
      </c>
      <c r="L6" s="77" t="s">
        <v>291</v>
      </c>
      <c r="M6" s="312"/>
      <c r="N6" s="313"/>
      <c r="O6" s="313"/>
      <c r="P6" s="313"/>
      <c r="Q6" s="314"/>
      <c r="T6" s="77" t="s">
        <v>45</v>
      </c>
      <c r="U6" s="77" t="s">
        <v>291</v>
      </c>
      <c r="V6" s="322"/>
      <c r="W6" s="322"/>
      <c r="X6" s="322"/>
      <c r="Y6" s="322"/>
      <c r="Z6" s="322"/>
    </row>
    <row r="7" spans="1:27" ht="14.25" thickBot="1">
      <c r="A7" s="65" t="s">
        <v>63</v>
      </c>
      <c r="B7" s="47" t="s">
        <v>116</v>
      </c>
      <c r="D7" s="74" t="s">
        <v>22</v>
      </c>
      <c r="E7" s="75">
        <v>1.38</v>
      </c>
      <c r="F7" s="24"/>
      <c r="G7" s="72">
        <v>5</v>
      </c>
      <c r="H7" s="75">
        <v>24.75</v>
      </c>
      <c r="K7" s="77" t="s">
        <v>46</v>
      </c>
      <c r="L7" s="77" t="s">
        <v>292</v>
      </c>
      <c r="M7" s="312"/>
      <c r="N7" s="313"/>
      <c r="O7" s="313"/>
      <c r="P7" s="313"/>
      <c r="Q7" s="314"/>
      <c r="T7" s="77" t="s">
        <v>46</v>
      </c>
      <c r="U7" s="77" t="s">
        <v>292</v>
      </c>
      <c r="V7" s="322"/>
      <c r="W7" s="322"/>
      <c r="X7" s="322"/>
      <c r="Y7" s="322"/>
      <c r="Z7" s="322"/>
    </row>
    <row r="8" spans="1:27" ht="14.25" thickBot="1">
      <c r="A8" s="65" t="s">
        <v>71</v>
      </c>
      <c r="B8" s="47" t="s">
        <v>169</v>
      </c>
      <c r="D8" s="74" t="s">
        <v>23</v>
      </c>
      <c r="E8" s="75">
        <v>1.38</v>
      </c>
      <c r="F8" s="24"/>
      <c r="G8" s="72">
        <v>6</v>
      </c>
      <c r="H8" s="75">
        <v>3.75</v>
      </c>
      <c r="K8" s="77" t="s">
        <v>96</v>
      </c>
      <c r="L8" s="77" t="s">
        <v>293</v>
      </c>
      <c r="M8" s="315"/>
      <c r="N8" s="316"/>
      <c r="O8" s="316"/>
      <c r="P8" s="316"/>
      <c r="Q8" s="317"/>
      <c r="T8" s="77" t="s">
        <v>125</v>
      </c>
      <c r="U8" s="77" t="s">
        <v>297</v>
      </c>
      <c r="V8" s="308"/>
      <c r="W8" s="308"/>
      <c r="X8" s="308"/>
      <c r="Y8" s="308"/>
      <c r="Z8" s="308"/>
    </row>
    <row r="9" spans="1:27" ht="14.25" thickBot="1">
      <c r="A9" s="65" t="s">
        <v>72</v>
      </c>
      <c r="B9" s="47" t="s">
        <v>383</v>
      </c>
      <c r="D9" s="74" t="s">
        <v>24</v>
      </c>
      <c r="E9" s="75">
        <v>8.1300000000000008</v>
      </c>
      <c r="F9" s="24"/>
      <c r="G9" s="72">
        <v>7</v>
      </c>
      <c r="H9" s="75">
        <v>4.5</v>
      </c>
      <c r="K9" s="77" t="s">
        <v>97</v>
      </c>
      <c r="L9" s="77" t="s">
        <v>294</v>
      </c>
      <c r="M9" s="315"/>
      <c r="N9" s="316"/>
      <c r="O9" s="316"/>
      <c r="P9" s="316"/>
      <c r="Q9" s="317"/>
      <c r="T9" s="77" t="s">
        <v>126</v>
      </c>
      <c r="U9" s="77" t="s">
        <v>298</v>
      </c>
      <c r="V9" s="308"/>
      <c r="W9" s="308"/>
      <c r="X9" s="308"/>
      <c r="Y9" s="308"/>
      <c r="Z9" s="308"/>
    </row>
    <row r="10" spans="1:27" ht="14.25" thickBot="1">
      <c r="A10" s="65" t="s">
        <v>69</v>
      </c>
      <c r="B10" s="47">
        <v>17</v>
      </c>
      <c r="D10" s="74" t="s">
        <v>25</v>
      </c>
      <c r="E10" s="75">
        <v>19.25</v>
      </c>
      <c r="F10" s="24"/>
      <c r="G10" s="72">
        <v>8</v>
      </c>
      <c r="H10" s="75">
        <v>21.75</v>
      </c>
      <c r="K10" s="77" t="s">
        <v>10</v>
      </c>
      <c r="L10" s="77" t="s">
        <v>295</v>
      </c>
      <c r="M10" s="315"/>
      <c r="N10" s="318"/>
      <c r="O10" s="318"/>
      <c r="P10" s="318"/>
      <c r="Q10" s="317"/>
      <c r="U10" t="s">
        <v>299</v>
      </c>
    </row>
    <row r="11" spans="1:27" ht="14.25" thickBot="1">
      <c r="A11" s="65" t="s">
        <v>65</v>
      </c>
      <c r="B11" s="47">
        <v>1</v>
      </c>
      <c r="D11" s="74" t="s">
        <v>26</v>
      </c>
      <c r="E11" s="75">
        <v>2.63</v>
      </c>
      <c r="F11" s="24"/>
      <c r="G11" s="72">
        <v>9</v>
      </c>
      <c r="H11" s="75">
        <v>21.75</v>
      </c>
      <c r="K11" s="77" t="s">
        <v>11</v>
      </c>
      <c r="L11" s="77" t="s">
        <v>296</v>
      </c>
      <c r="M11" s="319"/>
      <c r="N11" s="320"/>
      <c r="O11" s="320"/>
      <c r="P11" s="320"/>
      <c r="Q11" s="321"/>
      <c r="U11" t="s">
        <v>300</v>
      </c>
    </row>
    <row r="12" spans="1:27" ht="14.25" thickBot="1">
      <c r="A12" s="65" t="s">
        <v>66</v>
      </c>
      <c r="B12" s="47">
        <v>5</v>
      </c>
      <c r="D12" s="74" t="s">
        <v>27</v>
      </c>
      <c r="E12" s="75">
        <v>18</v>
      </c>
      <c r="F12" s="24"/>
      <c r="G12" s="72">
        <v>10</v>
      </c>
      <c r="H12" s="75">
        <v>21.75</v>
      </c>
      <c r="K12" t="s">
        <v>227</v>
      </c>
      <c r="T12" t="s">
        <v>127</v>
      </c>
    </row>
    <row r="13" spans="1:27" ht="27.75" customHeight="1" thickBot="1">
      <c r="A13" s="66" t="s">
        <v>67</v>
      </c>
      <c r="B13" s="47">
        <v>2</v>
      </c>
      <c r="D13" s="74" t="s">
        <v>28</v>
      </c>
      <c r="E13" s="75">
        <v>6.38</v>
      </c>
      <c r="F13" s="24"/>
      <c r="G13" s="72">
        <v>11</v>
      </c>
      <c r="H13" s="75">
        <v>21.75</v>
      </c>
      <c r="K13" s="323" t="s">
        <v>153</v>
      </c>
      <c r="L13" s="324"/>
      <c r="M13" s="325" t="s">
        <v>154</v>
      </c>
      <c r="N13" s="326"/>
      <c r="O13" s="327"/>
      <c r="P13" s="328" t="s">
        <v>50</v>
      </c>
      <c r="Q13" s="330" t="s">
        <v>55</v>
      </c>
      <c r="R13" s="333" t="s">
        <v>56</v>
      </c>
      <c r="T13" s="323" t="s">
        <v>153</v>
      </c>
      <c r="U13" s="324"/>
      <c r="V13" s="325" t="s">
        <v>154</v>
      </c>
      <c r="W13" s="326"/>
      <c r="X13" s="327"/>
      <c r="Y13" s="328" t="s">
        <v>50</v>
      </c>
      <c r="Z13" s="330" t="s">
        <v>55</v>
      </c>
      <c r="AA13" s="333" t="s">
        <v>56</v>
      </c>
    </row>
    <row r="14" spans="1:27" ht="14.25" thickBot="1">
      <c r="A14" s="65" t="s">
        <v>110</v>
      </c>
      <c r="B14" s="47">
        <v>0</v>
      </c>
      <c r="D14" s="74" t="s">
        <v>29</v>
      </c>
      <c r="E14" s="75">
        <v>5.13</v>
      </c>
      <c r="F14" s="24"/>
      <c r="G14" s="72">
        <v>12</v>
      </c>
      <c r="H14" s="75">
        <v>21.75</v>
      </c>
      <c r="K14" s="94" t="s">
        <v>0</v>
      </c>
      <c r="L14" s="95"/>
      <c r="M14" s="94" t="s">
        <v>0</v>
      </c>
      <c r="N14" s="96"/>
      <c r="O14" s="95" t="s">
        <v>74</v>
      </c>
      <c r="P14" s="329"/>
      <c r="Q14" s="331"/>
      <c r="R14" s="335"/>
      <c r="T14" s="97" t="s">
        <v>0</v>
      </c>
      <c r="U14" s="98"/>
      <c r="V14" s="97" t="s">
        <v>0</v>
      </c>
      <c r="W14" s="101"/>
      <c r="X14" s="98" t="s">
        <v>74</v>
      </c>
      <c r="Y14" s="336"/>
      <c r="Z14" s="332"/>
      <c r="AA14" s="334"/>
    </row>
    <row r="15" spans="1:27" ht="14.25" thickBot="1">
      <c r="A15" s="66" t="s">
        <v>111</v>
      </c>
      <c r="B15" s="47">
        <v>0</v>
      </c>
      <c r="D15" s="74" t="s">
        <v>30</v>
      </c>
      <c r="E15" s="75">
        <v>10.88</v>
      </c>
      <c r="F15" s="24"/>
      <c r="G15" s="72">
        <v>13</v>
      </c>
      <c r="H15" s="75">
        <v>21.75</v>
      </c>
      <c r="K15" s="133" t="s">
        <v>237</v>
      </c>
      <c r="L15" s="134" t="s">
        <v>140</v>
      </c>
      <c r="M15" s="134" t="s">
        <v>235</v>
      </c>
      <c r="N15" s="251" t="s">
        <v>86</v>
      </c>
      <c r="O15" s="134">
        <v>17</v>
      </c>
      <c r="P15" s="134" t="s">
        <v>234</v>
      </c>
      <c r="Q15" s="134" t="s">
        <v>236</v>
      </c>
      <c r="R15" s="135"/>
      <c r="T15" s="10" t="s">
        <v>4</v>
      </c>
      <c r="U15" s="77" t="s">
        <v>261</v>
      </c>
      <c r="V15" s="1" t="s">
        <v>47</v>
      </c>
      <c r="W15" s="222" t="s">
        <v>145</v>
      </c>
      <c r="X15" s="1">
        <v>1</v>
      </c>
      <c r="Y15" s="109" t="s">
        <v>51</v>
      </c>
      <c r="Z15" s="1" t="s">
        <v>183</v>
      </c>
      <c r="AA15" s="11"/>
    </row>
    <row r="16" spans="1:27" ht="14.25" thickBot="1">
      <c r="A16" s="153" t="s">
        <v>230</v>
      </c>
      <c r="B16" s="47"/>
      <c r="D16" s="74" t="s">
        <v>31</v>
      </c>
      <c r="E16" s="75">
        <v>7.13</v>
      </c>
      <c r="F16" s="24"/>
      <c r="G16" s="72">
        <v>14</v>
      </c>
      <c r="H16" s="75">
        <v>21.75</v>
      </c>
      <c r="K16" s="133" t="s">
        <v>233</v>
      </c>
      <c r="L16" s="134" t="s">
        <v>140</v>
      </c>
      <c r="M16" s="134" t="s">
        <v>232</v>
      </c>
      <c r="N16" s="251" t="s">
        <v>350</v>
      </c>
      <c r="O16" s="134">
        <v>18</v>
      </c>
      <c r="P16" s="134" t="s">
        <v>234</v>
      </c>
      <c r="Q16" s="134" t="s">
        <v>236</v>
      </c>
      <c r="R16" s="135"/>
      <c r="T16" s="10" t="s">
        <v>5</v>
      </c>
      <c r="U16" s="77" t="s">
        <v>325</v>
      </c>
      <c r="V16" s="1" t="s">
        <v>246</v>
      </c>
      <c r="W16" s="1"/>
      <c r="X16" s="1"/>
      <c r="Y16" s="109" t="s">
        <v>51</v>
      </c>
      <c r="Z16" s="1"/>
      <c r="AA16" s="11"/>
    </row>
    <row r="17" spans="1:28" ht="14.25" thickBot="1">
      <c r="A17" s="153" t="s">
        <v>231</v>
      </c>
      <c r="B17" s="70"/>
      <c r="D17" s="74" t="s">
        <v>32</v>
      </c>
      <c r="E17" s="75">
        <v>4.88</v>
      </c>
      <c r="F17" s="24"/>
      <c r="G17" s="72">
        <v>15</v>
      </c>
      <c r="H17" s="75">
        <v>21.75</v>
      </c>
      <c r="K17" s="254" t="s">
        <v>306</v>
      </c>
      <c r="L17" s="164" t="s">
        <v>309</v>
      </c>
      <c r="M17" s="252" t="s">
        <v>306</v>
      </c>
      <c r="N17" s="252" t="s">
        <v>351</v>
      </c>
      <c r="O17" s="164">
        <v>7</v>
      </c>
      <c r="P17" s="164" t="s">
        <v>53</v>
      </c>
      <c r="Q17" s="164" t="s">
        <v>236</v>
      </c>
      <c r="R17" s="200"/>
      <c r="T17" s="10" t="s">
        <v>6</v>
      </c>
      <c r="U17" s="77" t="s">
        <v>326</v>
      </c>
      <c r="V17" s="1" t="s">
        <v>47</v>
      </c>
      <c r="W17" s="255" t="s">
        <v>37</v>
      </c>
      <c r="X17" s="1">
        <v>1</v>
      </c>
      <c r="Y17" s="109" t="s">
        <v>51</v>
      </c>
      <c r="Z17" s="1" t="s">
        <v>183</v>
      </c>
      <c r="AA17" s="11"/>
      <c r="AB17" s="206" t="s">
        <v>337</v>
      </c>
    </row>
    <row r="18" spans="1:28" ht="14.25" thickBot="1">
      <c r="A18" s="150" t="s">
        <v>228</v>
      </c>
      <c r="B18" s="300" t="s">
        <v>382</v>
      </c>
      <c r="D18" s="74" t="s">
        <v>33</v>
      </c>
      <c r="E18" s="75">
        <v>13</v>
      </c>
      <c r="F18" s="24"/>
      <c r="G18" s="72">
        <v>16</v>
      </c>
      <c r="H18" s="75">
        <v>21.75</v>
      </c>
      <c r="K18" s="165" t="s">
        <v>278</v>
      </c>
      <c r="L18" s="166" t="s">
        <v>49</v>
      </c>
      <c r="M18" s="166" t="s">
        <v>232</v>
      </c>
      <c r="N18" s="253" t="s">
        <v>351</v>
      </c>
      <c r="O18" s="166">
        <v>8</v>
      </c>
      <c r="P18" s="166" t="s">
        <v>234</v>
      </c>
      <c r="Q18" s="166" t="s">
        <v>236</v>
      </c>
      <c r="R18" s="199"/>
      <c r="T18" s="10" t="s">
        <v>7</v>
      </c>
      <c r="U18" s="77" t="s">
        <v>327</v>
      </c>
      <c r="V18" s="1" t="s">
        <v>247</v>
      </c>
      <c r="W18" s="1"/>
      <c r="X18" s="1"/>
      <c r="Y18" s="109" t="s">
        <v>51</v>
      </c>
      <c r="Z18" s="1"/>
      <c r="AA18" s="11"/>
    </row>
    <row r="19" spans="1:28" ht="14.25" thickBot="1">
      <c r="A19" s="151" t="s">
        <v>229</v>
      </c>
      <c r="B19" s="47">
        <v>17</v>
      </c>
      <c r="D19" s="74" t="s">
        <v>34</v>
      </c>
      <c r="E19" s="75">
        <v>14.38</v>
      </c>
      <c r="F19" s="24"/>
      <c r="G19" s="72">
        <v>17</v>
      </c>
      <c r="H19" s="75">
        <v>21.75</v>
      </c>
      <c r="K19" s="254" t="s">
        <v>352</v>
      </c>
      <c r="L19" s="164" t="s">
        <v>309</v>
      </c>
      <c r="M19" s="252" t="s">
        <v>352</v>
      </c>
      <c r="N19" s="252" t="s">
        <v>351</v>
      </c>
      <c r="O19" s="164">
        <v>9</v>
      </c>
      <c r="P19" s="164" t="s">
        <v>53</v>
      </c>
      <c r="Q19" s="164" t="s">
        <v>236</v>
      </c>
      <c r="R19" s="200"/>
      <c r="T19" s="10" t="s">
        <v>8</v>
      </c>
      <c r="U19" s="77" t="s">
        <v>328</v>
      </c>
      <c r="V19" s="1" t="s">
        <v>8</v>
      </c>
      <c r="W19" s="222" t="s">
        <v>342</v>
      </c>
      <c r="X19" s="1">
        <v>1</v>
      </c>
      <c r="Y19" s="109" t="s">
        <v>52</v>
      </c>
      <c r="Z19" s="1" t="s">
        <v>307</v>
      </c>
      <c r="AA19" s="11"/>
    </row>
    <row r="20" spans="1:28" ht="14.25" thickBot="1">
      <c r="A20" s="151" t="s">
        <v>66</v>
      </c>
      <c r="B20" s="47">
        <v>29</v>
      </c>
      <c r="D20" s="74" t="s">
        <v>35</v>
      </c>
      <c r="E20" s="75">
        <v>2.13</v>
      </c>
      <c r="F20" s="24"/>
      <c r="G20" s="72">
        <v>18</v>
      </c>
      <c r="H20" s="75">
        <v>21.75</v>
      </c>
      <c r="K20" s="254" t="s">
        <v>354</v>
      </c>
      <c r="L20" s="164" t="s">
        <v>309</v>
      </c>
      <c r="M20" s="252" t="s">
        <v>354</v>
      </c>
      <c r="N20" s="252" t="s">
        <v>355</v>
      </c>
      <c r="O20" s="164">
        <v>3</v>
      </c>
      <c r="P20" s="164" t="s">
        <v>53</v>
      </c>
      <c r="Q20" s="164" t="s">
        <v>236</v>
      </c>
      <c r="R20" s="200"/>
      <c r="T20" s="10" t="s">
        <v>9</v>
      </c>
      <c r="U20" s="77" t="s">
        <v>329</v>
      </c>
      <c r="V20" s="1" t="s">
        <v>248</v>
      </c>
      <c r="W20" s="222" t="s">
        <v>147</v>
      </c>
      <c r="X20" s="1">
        <v>1</v>
      </c>
      <c r="Y20" s="109" t="s">
        <v>52</v>
      </c>
      <c r="Z20" s="1" t="s">
        <v>307</v>
      </c>
      <c r="AA20" s="11"/>
    </row>
    <row r="21" spans="1:28" ht="29.25" customHeight="1" thickBot="1">
      <c r="A21" s="152" t="s">
        <v>67</v>
      </c>
      <c r="B21" s="71">
        <v>2</v>
      </c>
      <c r="D21" s="74" t="s">
        <v>36</v>
      </c>
      <c r="E21" s="75">
        <v>2.63</v>
      </c>
      <c r="F21" s="24"/>
      <c r="G21" s="72">
        <v>19</v>
      </c>
      <c r="H21" s="75">
        <v>21.75</v>
      </c>
      <c r="K21" s="301" t="s">
        <v>385</v>
      </c>
      <c r="L21" s="164" t="s">
        <v>309</v>
      </c>
      <c r="M21" s="252" t="s">
        <v>356</v>
      </c>
      <c r="N21" s="252" t="s">
        <v>358</v>
      </c>
      <c r="O21" s="164">
        <v>19</v>
      </c>
      <c r="P21" s="164" t="s">
        <v>53</v>
      </c>
      <c r="Q21" s="164" t="s">
        <v>236</v>
      </c>
      <c r="R21" s="200"/>
      <c r="T21" s="10" t="s">
        <v>10</v>
      </c>
      <c r="U21" s="77" t="s">
        <v>317</v>
      </c>
      <c r="V21" s="1" t="s">
        <v>10</v>
      </c>
      <c r="W21" s="303" t="s">
        <v>39</v>
      </c>
      <c r="X21" s="1">
        <v>1</v>
      </c>
      <c r="Y21" s="109" t="s">
        <v>51</v>
      </c>
      <c r="Z21" s="1" t="s">
        <v>76</v>
      </c>
      <c r="AA21" s="11"/>
    </row>
    <row r="22" spans="1:28" ht="27.75" customHeight="1" thickBot="1">
      <c r="A22" t="s">
        <v>361</v>
      </c>
      <c r="B22">
        <v>1</v>
      </c>
      <c r="D22" s="74" t="s">
        <v>37</v>
      </c>
      <c r="E22" s="75">
        <v>12.75</v>
      </c>
      <c r="F22" s="24"/>
      <c r="G22" s="72">
        <v>20</v>
      </c>
      <c r="H22" s="75">
        <v>21.75</v>
      </c>
      <c r="K22" s="293" t="s">
        <v>362</v>
      </c>
      <c r="L22" s="164" t="s">
        <v>363</v>
      </c>
      <c r="M22" s="164"/>
      <c r="N22" s="299" t="s">
        <v>364</v>
      </c>
      <c r="O22" s="299">
        <v>6</v>
      </c>
      <c r="P22" s="299" t="s">
        <v>52</v>
      </c>
      <c r="Q22" s="299"/>
      <c r="R22" s="200"/>
      <c r="T22" s="10" t="s">
        <v>11</v>
      </c>
      <c r="U22" s="77" t="s">
        <v>330</v>
      </c>
      <c r="V22" s="1" t="s">
        <v>249</v>
      </c>
      <c r="W22" s="303" t="s">
        <v>39</v>
      </c>
      <c r="X22" s="1"/>
      <c r="Y22" s="109" t="s">
        <v>51</v>
      </c>
      <c r="Z22" s="1"/>
      <c r="AA22" s="11"/>
    </row>
    <row r="23" spans="1:28" ht="14.25" thickBot="1">
      <c r="D23" s="74" t="s">
        <v>38</v>
      </c>
      <c r="E23" s="75">
        <v>2</v>
      </c>
      <c r="F23" s="198"/>
      <c r="G23" s="72">
        <v>21</v>
      </c>
      <c r="H23" s="75">
        <v>21.75</v>
      </c>
      <c r="I23" s="197"/>
      <c r="K23" s="293" t="s">
        <v>362</v>
      </c>
      <c r="L23" s="164" t="s">
        <v>24</v>
      </c>
      <c r="M23" s="164"/>
      <c r="N23" s="299" t="s">
        <v>18</v>
      </c>
      <c r="O23" s="299">
        <v>30</v>
      </c>
      <c r="P23" s="299" t="s">
        <v>52</v>
      </c>
      <c r="Q23" s="164" t="s">
        <v>236</v>
      </c>
      <c r="R23" s="200"/>
      <c r="T23" s="10" t="s">
        <v>12</v>
      </c>
      <c r="U23" s="77" t="s">
        <v>331</v>
      </c>
      <c r="V23" s="1" t="s">
        <v>12</v>
      </c>
      <c r="W23" s="222" t="s">
        <v>43</v>
      </c>
      <c r="X23" s="1">
        <v>1</v>
      </c>
      <c r="Y23" s="109" t="s">
        <v>52</v>
      </c>
      <c r="Z23" s="1" t="s">
        <v>308</v>
      </c>
      <c r="AA23" s="11"/>
    </row>
    <row r="24" spans="1:28" ht="14.25" thickBot="1">
      <c r="D24" s="74" t="s">
        <v>39</v>
      </c>
      <c r="E24" s="75">
        <v>8.3800000000000008</v>
      </c>
      <c r="F24" s="24"/>
      <c r="G24" s="72">
        <v>22</v>
      </c>
      <c r="H24" s="75">
        <v>21.75</v>
      </c>
      <c r="K24" s="293" t="s">
        <v>384</v>
      </c>
      <c r="L24" s="164" t="s">
        <v>24</v>
      </c>
      <c r="M24" s="164"/>
      <c r="N24" s="299" t="s">
        <v>18</v>
      </c>
      <c r="O24" s="299">
        <v>55</v>
      </c>
      <c r="P24" s="299" t="s">
        <v>52</v>
      </c>
      <c r="Q24" s="164" t="s">
        <v>236</v>
      </c>
      <c r="R24" s="200"/>
      <c r="T24" s="10" t="s">
        <v>13</v>
      </c>
      <c r="U24" s="77" t="s">
        <v>332</v>
      </c>
      <c r="V24" s="1" t="s">
        <v>250</v>
      </c>
      <c r="W24" s="222" t="s">
        <v>43</v>
      </c>
      <c r="X24" s="1">
        <v>1</v>
      </c>
      <c r="Y24" s="109" t="s">
        <v>52</v>
      </c>
      <c r="Z24" s="1" t="s">
        <v>308</v>
      </c>
      <c r="AA24" s="11"/>
    </row>
    <row r="25" spans="1:28" ht="41.25" thickBot="1">
      <c r="D25" s="74" t="s">
        <v>43</v>
      </c>
      <c r="E25" s="75">
        <v>8.3800000000000008</v>
      </c>
      <c r="F25" s="24"/>
      <c r="G25" s="72">
        <v>23</v>
      </c>
      <c r="H25" s="75">
        <v>21.75</v>
      </c>
      <c r="K25" s="290" t="s">
        <v>369</v>
      </c>
      <c r="L25" s="164" t="s">
        <v>370</v>
      </c>
      <c r="M25" s="164" t="s">
        <v>371</v>
      </c>
      <c r="N25" s="164" t="s">
        <v>372</v>
      </c>
      <c r="O25" s="164">
        <v>0</v>
      </c>
      <c r="P25" s="164" t="s">
        <v>373</v>
      </c>
      <c r="Q25" s="291" t="s">
        <v>374</v>
      </c>
      <c r="R25" s="292" t="s">
        <v>375</v>
      </c>
      <c r="T25" s="10" t="s">
        <v>14</v>
      </c>
      <c r="U25" s="77" t="s">
        <v>333</v>
      </c>
      <c r="V25" s="1" t="s">
        <v>14</v>
      </c>
      <c r="W25" s="255" t="s">
        <v>40</v>
      </c>
      <c r="X25" s="1">
        <v>1</v>
      </c>
      <c r="Y25" s="109" t="s">
        <v>52</v>
      </c>
      <c r="Z25" s="1"/>
      <c r="AA25" s="23" t="s">
        <v>89</v>
      </c>
    </row>
    <row r="26" spans="1:28" ht="41.25" thickBot="1">
      <c r="D26" s="74" t="s">
        <v>40</v>
      </c>
      <c r="E26" s="75">
        <v>8.3800000000000008</v>
      </c>
      <c r="F26" s="24"/>
      <c r="G26" s="72">
        <v>24</v>
      </c>
      <c r="H26" s="75">
        <v>21.75</v>
      </c>
      <c r="K26" s="290" t="s">
        <v>376</v>
      </c>
      <c r="L26" s="164" t="s">
        <v>377</v>
      </c>
      <c r="M26" s="164" t="s">
        <v>371</v>
      </c>
      <c r="N26" s="164" t="s">
        <v>372</v>
      </c>
      <c r="O26" s="164">
        <v>1</v>
      </c>
      <c r="P26" s="164" t="s">
        <v>373</v>
      </c>
      <c r="Q26" s="291" t="s">
        <v>374</v>
      </c>
      <c r="R26" s="292" t="s">
        <v>375</v>
      </c>
      <c r="T26" s="10" t="s">
        <v>15</v>
      </c>
      <c r="U26" s="77" t="s">
        <v>324</v>
      </c>
      <c r="V26" s="1" t="s">
        <v>251</v>
      </c>
      <c r="W26" s="255" t="s">
        <v>40</v>
      </c>
      <c r="X26" s="1">
        <v>1</v>
      </c>
      <c r="Y26" s="109" t="s">
        <v>52</v>
      </c>
      <c r="Z26" s="33"/>
      <c r="AA26" s="23" t="s">
        <v>89</v>
      </c>
    </row>
    <row r="27" spans="1:28" ht="81.75" thickBot="1">
      <c r="D27" s="74" t="s">
        <v>41</v>
      </c>
      <c r="E27" s="75">
        <v>8.3800000000000008</v>
      </c>
      <c r="F27" s="24"/>
      <c r="G27" s="72">
        <v>25</v>
      </c>
      <c r="H27" s="75">
        <v>21.75</v>
      </c>
      <c r="K27" s="293" t="s">
        <v>91</v>
      </c>
      <c r="L27" s="294" t="s">
        <v>378</v>
      </c>
      <c r="M27" s="295" t="s">
        <v>379</v>
      </c>
      <c r="N27" s="164" t="s">
        <v>372</v>
      </c>
      <c r="O27" s="164">
        <v>0</v>
      </c>
      <c r="P27" s="164" t="s">
        <v>373</v>
      </c>
      <c r="Q27" s="291" t="s">
        <v>380</v>
      </c>
      <c r="R27" s="292" t="s">
        <v>375</v>
      </c>
      <c r="T27" s="31" t="s">
        <v>184</v>
      </c>
      <c r="U27" s="77" t="s">
        <v>334</v>
      </c>
      <c r="V27" s="30" t="s">
        <v>184</v>
      </c>
      <c r="W27" s="223" t="s">
        <v>343</v>
      </c>
      <c r="X27" s="30">
        <v>1</v>
      </c>
      <c r="Y27" s="139" t="s">
        <v>52</v>
      </c>
      <c r="Z27" t="s">
        <v>336</v>
      </c>
      <c r="AA27" s="23" t="s">
        <v>240</v>
      </c>
    </row>
    <row r="28" spans="1:28" ht="41.25" thickBot="1">
      <c r="D28" s="74" t="s">
        <v>42</v>
      </c>
      <c r="E28" s="75">
        <v>8.3800000000000008</v>
      </c>
      <c r="F28" s="24"/>
      <c r="G28" s="72">
        <v>26</v>
      </c>
      <c r="H28" s="75">
        <v>21.75</v>
      </c>
      <c r="K28" s="293" t="s">
        <v>91</v>
      </c>
      <c r="L28" s="294" t="s">
        <v>378</v>
      </c>
      <c r="M28" s="295" t="s">
        <v>381</v>
      </c>
      <c r="N28" s="164" t="s">
        <v>372</v>
      </c>
      <c r="O28" s="164">
        <v>1</v>
      </c>
      <c r="P28" s="164" t="s">
        <v>373</v>
      </c>
      <c r="Q28" s="291" t="s">
        <v>380</v>
      </c>
      <c r="R28" s="292" t="s">
        <v>375</v>
      </c>
      <c r="T28" s="34" t="s">
        <v>310</v>
      </c>
      <c r="U28" s="204" t="s">
        <v>335</v>
      </c>
      <c r="V28" s="36"/>
      <c r="W28" s="223" t="s">
        <v>344</v>
      </c>
      <c r="X28" s="36">
        <v>1</v>
      </c>
      <c r="Y28" s="205"/>
      <c r="Z28" s="48"/>
      <c r="AA28" s="40"/>
    </row>
    <row r="29" spans="1:28" ht="27" customHeight="1" thickBot="1">
      <c r="D29" s="74"/>
      <c r="E29" s="75">
        <v>8.3800000000000008</v>
      </c>
      <c r="G29" s="72">
        <v>27</v>
      </c>
      <c r="H29" s="75">
        <v>21.75</v>
      </c>
      <c r="T29" s="34" t="s">
        <v>389</v>
      </c>
      <c r="U29" s="204"/>
      <c r="V29" s="36" t="s">
        <v>386</v>
      </c>
      <c r="W29" s="302" t="s">
        <v>387</v>
      </c>
      <c r="X29" s="36">
        <v>1</v>
      </c>
      <c r="Y29" s="109" t="s">
        <v>51</v>
      </c>
      <c r="Z29" s="48"/>
      <c r="AA29" s="40"/>
    </row>
    <row r="30" spans="1:28" ht="14.25" thickBot="1">
      <c r="D30" s="74"/>
      <c r="E30" s="75">
        <v>8.3800000000000008</v>
      </c>
      <c r="G30" s="72">
        <v>28</v>
      </c>
      <c r="H30" s="75">
        <v>9</v>
      </c>
      <c r="T30" s="34" t="s">
        <v>392</v>
      </c>
      <c r="U30" s="204"/>
      <c r="V30" s="36" t="s">
        <v>393</v>
      </c>
      <c r="W30" s="302"/>
      <c r="X30" s="36"/>
      <c r="Y30" s="109" t="s">
        <v>51</v>
      </c>
      <c r="Z30" s="48"/>
      <c r="AA30" s="40"/>
    </row>
    <row r="31" spans="1:28">
      <c r="D31" s="74"/>
      <c r="E31" s="75">
        <v>8.3800000000000008</v>
      </c>
      <c r="G31" s="72">
        <v>29</v>
      </c>
      <c r="H31" s="75">
        <v>18</v>
      </c>
      <c r="T31" s="34" t="s">
        <v>390</v>
      </c>
      <c r="U31" s="204"/>
      <c r="V31" s="36" t="s">
        <v>391</v>
      </c>
      <c r="W31" s="302" t="s">
        <v>388</v>
      </c>
      <c r="X31" s="36">
        <v>1</v>
      </c>
      <c r="Y31" s="139" t="s">
        <v>52</v>
      </c>
      <c r="Z31" s="48"/>
      <c r="AA31" s="40"/>
    </row>
    <row r="32" spans="1:28" ht="57.75" customHeight="1" thickBot="1">
      <c r="H32" s="54">
        <v>42</v>
      </c>
      <c r="I32" s="197"/>
      <c r="T32" s="34" t="s">
        <v>395</v>
      </c>
      <c r="U32" s="203"/>
      <c r="V32" s="36" t="s">
        <v>394</v>
      </c>
      <c r="W32" s="118"/>
      <c r="X32" s="118"/>
      <c r="Y32" s="139" t="s">
        <v>52</v>
      </c>
      <c r="Z32" s="118"/>
      <c r="AA32" s="7"/>
    </row>
    <row r="33" spans="8:27" ht="57.75" customHeight="1">
      <c r="H33" s="54">
        <v>10.5</v>
      </c>
      <c r="T33" s="45"/>
      <c r="U33" s="24"/>
      <c r="V33" s="45"/>
      <c r="W33" s="45"/>
      <c r="X33" s="45"/>
      <c r="Y33" s="201"/>
      <c r="Z33" s="24"/>
      <c r="AA33" s="202"/>
    </row>
    <row r="34" spans="8:27">
      <c r="H34" s="54">
        <v>33.75</v>
      </c>
      <c r="T34" s="45"/>
      <c r="U34" s="24"/>
      <c r="V34" s="45"/>
      <c r="W34" s="45"/>
      <c r="X34" s="45"/>
      <c r="Y34" s="201"/>
      <c r="Z34" s="24"/>
      <c r="AA34" s="202"/>
    </row>
    <row r="35" spans="8:27">
      <c r="H35" s="54">
        <v>21</v>
      </c>
      <c r="T35" s="45"/>
      <c r="U35" s="24"/>
      <c r="V35" s="45"/>
      <c r="W35" s="45"/>
      <c r="X35" s="45"/>
      <c r="Y35" s="201"/>
      <c r="Z35" s="24"/>
      <c r="AA35" s="202"/>
    </row>
    <row r="36" spans="8:27" ht="28.5" customHeight="1">
      <c r="H36" s="54">
        <v>23.25</v>
      </c>
      <c r="T36" s="45"/>
      <c r="U36" s="24"/>
      <c r="V36" s="45"/>
      <c r="W36" s="45"/>
      <c r="X36" s="45"/>
      <c r="Y36" s="201"/>
      <c r="Z36" s="24"/>
      <c r="AA36" s="202"/>
    </row>
    <row r="37" spans="8:27" ht="27.75" customHeight="1">
      <c r="H37" s="54">
        <v>13.5</v>
      </c>
      <c r="T37" s="45"/>
      <c r="U37" s="24"/>
      <c r="V37" s="45"/>
      <c r="W37" s="45"/>
      <c r="X37" s="45"/>
      <c r="Y37" s="201"/>
      <c r="Z37" s="24"/>
      <c r="AA37" s="202"/>
    </row>
    <row r="38" spans="8:27">
      <c r="H38" s="54">
        <v>27</v>
      </c>
    </row>
    <row r="39" spans="8:27">
      <c r="H39" s="54">
        <v>13.5</v>
      </c>
    </row>
    <row r="40" spans="8:27">
      <c r="H40" s="54">
        <v>27</v>
      </c>
    </row>
    <row r="41" spans="8:27">
      <c r="H41" s="54">
        <v>13.5</v>
      </c>
    </row>
    <row r="42" spans="8:27">
      <c r="H42" s="54">
        <v>27</v>
      </c>
    </row>
    <row r="43" spans="8:27">
      <c r="H43" s="54">
        <v>13.5</v>
      </c>
    </row>
    <row r="44" spans="8:27" ht="26.25" customHeight="1">
      <c r="H44" s="54">
        <v>27</v>
      </c>
    </row>
    <row r="45" spans="8:27">
      <c r="H45" s="54">
        <v>13.5</v>
      </c>
    </row>
    <row r="46" spans="8:27">
      <c r="H46" s="54">
        <v>27</v>
      </c>
    </row>
    <row r="47" spans="8:27">
      <c r="H47" s="54">
        <v>13.5</v>
      </c>
    </row>
    <row r="48" spans="8:27">
      <c r="H48" s="54">
        <v>27</v>
      </c>
    </row>
    <row r="49" spans="8:9">
      <c r="H49" s="54">
        <v>13.5</v>
      </c>
    </row>
    <row r="50" spans="8:9">
      <c r="H50" s="54">
        <v>27</v>
      </c>
    </row>
    <row r="51" spans="8:9">
      <c r="H51" s="54">
        <v>13.5</v>
      </c>
    </row>
    <row r="52" spans="8:9">
      <c r="H52" s="54">
        <v>27</v>
      </c>
    </row>
    <row r="53" spans="8:9">
      <c r="H53" s="54">
        <v>13.5</v>
      </c>
    </row>
    <row r="54" spans="8:9">
      <c r="H54" s="54">
        <v>27</v>
      </c>
    </row>
    <row r="55" spans="8:9">
      <c r="H55" s="54">
        <v>13.5</v>
      </c>
    </row>
    <row r="56" spans="8:9">
      <c r="H56" s="54">
        <v>27</v>
      </c>
    </row>
    <row r="57" spans="8:9">
      <c r="H57" s="54">
        <v>13.5</v>
      </c>
    </row>
    <row r="58" spans="8:9">
      <c r="H58" s="54">
        <v>27</v>
      </c>
    </row>
    <row r="59" spans="8:9">
      <c r="H59" s="54">
        <v>13.5</v>
      </c>
    </row>
    <row r="60" spans="8:9">
      <c r="H60" s="54">
        <v>27</v>
      </c>
    </row>
    <row r="61" spans="8:9">
      <c r="H61" s="54">
        <v>10.5</v>
      </c>
    </row>
    <row r="62" spans="8:9">
      <c r="H62" s="54">
        <v>15.75</v>
      </c>
      <c r="I62" s="197">
        <f>SUM(H33:H62)</f>
        <v>600.75</v>
      </c>
    </row>
  </sheetData>
  <mergeCells count="14">
    <mergeCell ref="AA13:AA14"/>
    <mergeCell ref="R13:R14"/>
    <mergeCell ref="T13:U13"/>
    <mergeCell ref="V13:X13"/>
    <mergeCell ref="Y13:Y14"/>
    <mergeCell ref="M3:Q3"/>
    <mergeCell ref="V3:Z3"/>
    <mergeCell ref="M4:Q11"/>
    <mergeCell ref="V4:Z9"/>
    <mergeCell ref="K13:L13"/>
    <mergeCell ref="M13:O13"/>
    <mergeCell ref="P13:P14"/>
    <mergeCell ref="Q13:Q14"/>
    <mergeCell ref="Z13:Z14"/>
  </mergeCells>
  <phoneticPr fontId="2"/>
  <pageMargins left="0.5" right="0.36" top="0.98399999999999999" bottom="0.98399999999999999" header="0.51200000000000001" footer="0.51200000000000001"/>
  <pageSetup paperSize="9" scale="5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A45"/>
  <sheetViews>
    <sheetView topLeftCell="G1" workbookViewId="0">
      <selection activeCell="H26" sqref="H26"/>
    </sheetView>
  </sheetViews>
  <sheetFormatPr defaultRowHeight="13.5"/>
  <cols>
    <col min="1" max="1" width="19" customWidth="1"/>
    <col min="2" max="2" width="29.875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3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4" max="24" width="3.375" customWidth="1"/>
    <col min="25" max="25" width="5.25" bestFit="1" customWidth="1"/>
    <col min="26" max="26" width="12.875" customWidth="1"/>
    <col min="27" max="27" width="35.5" customWidth="1"/>
  </cols>
  <sheetData>
    <row r="1" spans="1:27" ht="27" customHeight="1" thickBot="1">
      <c r="A1" s="100" t="s">
        <v>152</v>
      </c>
    </row>
    <row r="2" spans="1:27" ht="13.5" customHeight="1" thickBot="1">
      <c r="A2" s="62" t="s">
        <v>1</v>
      </c>
      <c r="B2" s="63" t="s">
        <v>64</v>
      </c>
      <c r="C2" t="s">
        <v>2</v>
      </c>
      <c r="F2" t="s">
        <v>75</v>
      </c>
      <c r="J2" t="s">
        <v>3</v>
      </c>
      <c r="S2" t="s">
        <v>16</v>
      </c>
    </row>
    <row r="3" spans="1:27" ht="14.25" thickBot="1">
      <c r="A3" s="64"/>
      <c r="B3" s="107"/>
      <c r="D3" s="72" t="s">
        <v>18</v>
      </c>
      <c r="E3" s="73">
        <v>3.13</v>
      </c>
      <c r="F3" s="24"/>
      <c r="G3" s="72">
        <v>1</v>
      </c>
      <c r="H3" s="73">
        <v>13</v>
      </c>
      <c r="K3" s="77" t="s">
        <v>78</v>
      </c>
      <c r="L3" s="77" t="s">
        <v>80</v>
      </c>
      <c r="M3" s="305" t="s">
        <v>81</v>
      </c>
      <c r="N3" s="306"/>
      <c r="O3" s="306"/>
      <c r="P3" s="306"/>
      <c r="Q3" s="307"/>
      <c r="T3" s="77" t="s">
        <v>79</v>
      </c>
      <c r="U3" s="77" t="s">
        <v>174</v>
      </c>
      <c r="V3" s="308" t="s">
        <v>82</v>
      </c>
      <c r="W3" s="308"/>
      <c r="X3" s="308"/>
      <c r="Y3" s="308"/>
      <c r="Z3" s="308"/>
    </row>
    <row r="4" spans="1:27" ht="14.25" thickBot="1">
      <c r="A4" s="65"/>
      <c r="B4" s="60"/>
      <c r="D4" s="74" t="s">
        <v>19</v>
      </c>
      <c r="E4" s="75">
        <v>26.75</v>
      </c>
      <c r="F4" s="24"/>
      <c r="G4" s="74">
        <v>2</v>
      </c>
      <c r="H4" s="73">
        <v>15</v>
      </c>
      <c r="K4" s="77" t="s">
        <v>85</v>
      </c>
      <c r="L4" s="77" t="s">
        <v>311</v>
      </c>
      <c r="M4" s="309" t="s">
        <v>61</v>
      </c>
      <c r="N4" s="310"/>
      <c r="O4" s="310"/>
      <c r="P4" s="310"/>
      <c r="Q4" s="311"/>
      <c r="T4" s="77" t="s">
        <v>83</v>
      </c>
      <c r="U4" s="77" t="s">
        <v>319</v>
      </c>
      <c r="V4" s="309" t="s">
        <v>171</v>
      </c>
      <c r="W4" s="310"/>
      <c r="X4" s="310"/>
      <c r="Y4" s="310"/>
      <c r="Z4" s="310"/>
    </row>
    <row r="5" spans="1:27">
      <c r="A5" s="65"/>
      <c r="B5" s="47"/>
      <c r="D5" s="74" t="s">
        <v>20</v>
      </c>
      <c r="E5" s="75">
        <v>26.38</v>
      </c>
      <c r="F5" s="24"/>
      <c r="G5" s="74">
        <v>3</v>
      </c>
      <c r="H5" s="73">
        <v>28.5</v>
      </c>
      <c r="K5" s="77" t="s">
        <v>84</v>
      </c>
      <c r="L5" s="77" t="s">
        <v>312</v>
      </c>
      <c r="M5" s="312"/>
      <c r="N5" s="313"/>
      <c r="O5" s="313"/>
      <c r="P5" s="313"/>
      <c r="Q5" s="314"/>
      <c r="T5" s="77" t="s">
        <v>84</v>
      </c>
      <c r="U5" s="77" t="s">
        <v>312</v>
      </c>
      <c r="V5" s="312"/>
      <c r="W5" s="313"/>
      <c r="X5" s="313"/>
      <c r="Y5" s="313"/>
      <c r="Z5" s="313"/>
    </row>
    <row r="6" spans="1:27">
      <c r="A6" s="64" t="s">
        <v>62</v>
      </c>
      <c r="B6" s="68" t="s">
        <v>130</v>
      </c>
      <c r="D6" s="74" t="s">
        <v>21</v>
      </c>
      <c r="E6" s="75">
        <v>13.38</v>
      </c>
      <c r="F6" s="24"/>
      <c r="G6" s="74">
        <v>4</v>
      </c>
      <c r="H6" s="75">
        <v>27</v>
      </c>
      <c r="K6" s="77" t="s">
        <v>45</v>
      </c>
      <c r="L6" s="77" t="s">
        <v>313</v>
      </c>
      <c r="M6" s="312"/>
      <c r="N6" s="313"/>
      <c r="O6" s="313"/>
      <c r="P6" s="313"/>
      <c r="Q6" s="314"/>
      <c r="T6" s="77" t="s">
        <v>45</v>
      </c>
      <c r="U6" s="77" t="s">
        <v>313</v>
      </c>
      <c r="V6" s="312"/>
      <c r="W6" s="313"/>
      <c r="X6" s="313"/>
      <c r="Y6" s="313"/>
      <c r="Z6" s="313"/>
    </row>
    <row r="7" spans="1:27">
      <c r="A7" s="65" t="s">
        <v>63</v>
      </c>
      <c r="B7" s="47" t="s">
        <v>68</v>
      </c>
      <c r="D7" s="74" t="s">
        <v>22</v>
      </c>
      <c r="E7" s="75">
        <v>14</v>
      </c>
      <c r="F7" s="24"/>
      <c r="G7" s="74">
        <v>5</v>
      </c>
      <c r="H7" s="75">
        <v>21.75</v>
      </c>
      <c r="K7" s="77" t="s">
        <v>46</v>
      </c>
      <c r="L7" s="77" t="s">
        <v>314</v>
      </c>
      <c r="M7" s="312"/>
      <c r="N7" s="313"/>
      <c r="O7" s="313"/>
      <c r="P7" s="313"/>
      <c r="Q7" s="314"/>
      <c r="T7" s="77" t="s">
        <v>46</v>
      </c>
      <c r="U7" s="77" t="s">
        <v>320</v>
      </c>
      <c r="V7" s="312"/>
      <c r="W7" s="313"/>
      <c r="X7" s="313"/>
      <c r="Y7" s="313"/>
      <c r="Z7" s="313"/>
    </row>
    <row r="8" spans="1:27">
      <c r="A8" s="65" t="s">
        <v>71</v>
      </c>
      <c r="B8" s="47" t="s">
        <v>73</v>
      </c>
      <c r="D8" s="74" t="s">
        <v>23</v>
      </c>
      <c r="E8" s="75">
        <v>16.63</v>
      </c>
      <c r="F8" s="24"/>
      <c r="G8" s="74">
        <v>6</v>
      </c>
      <c r="H8" s="75">
        <v>15</v>
      </c>
      <c r="K8" s="77" t="s">
        <v>96</v>
      </c>
      <c r="L8" s="77" t="s">
        <v>315</v>
      </c>
      <c r="M8" s="315"/>
      <c r="N8" s="316"/>
      <c r="O8" s="316"/>
      <c r="P8" s="316"/>
      <c r="Q8" s="317"/>
      <c r="T8" s="77" t="s">
        <v>125</v>
      </c>
      <c r="U8" s="77" t="s">
        <v>321</v>
      </c>
      <c r="V8" s="315"/>
      <c r="W8" s="316"/>
      <c r="X8" s="316"/>
      <c r="Y8" s="316"/>
      <c r="Z8" s="316"/>
    </row>
    <row r="9" spans="1:27">
      <c r="A9" s="65" t="s">
        <v>72</v>
      </c>
      <c r="B9" s="47" t="s">
        <v>287</v>
      </c>
      <c r="D9" s="74" t="s">
        <v>24</v>
      </c>
      <c r="E9" s="75">
        <v>18</v>
      </c>
      <c r="F9" s="24"/>
      <c r="G9" s="74">
        <v>7</v>
      </c>
      <c r="H9" s="75">
        <v>15</v>
      </c>
      <c r="K9" s="77" t="s">
        <v>97</v>
      </c>
      <c r="L9" s="77" t="s">
        <v>316</v>
      </c>
      <c r="M9" s="315"/>
      <c r="N9" s="316"/>
      <c r="O9" s="316"/>
      <c r="P9" s="316"/>
      <c r="Q9" s="317"/>
      <c r="T9" s="77" t="s">
        <v>126</v>
      </c>
      <c r="U9" s="77" t="s">
        <v>322</v>
      </c>
      <c r="V9" s="315"/>
      <c r="W9" s="316"/>
      <c r="X9" s="316"/>
      <c r="Y9" s="316"/>
      <c r="Z9" s="316"/>
    </row>
    <row r="10" spans="1:27">
      <c r="A10" s="65" t="s">
        <v>69</v>
      </c>
      <c r="B10" s="47">
        <v>12</v>
      </c>
      <c r="D10" s="74" t="s">
        <v>25</v>
      </c>
      <c r="E10" s="75">
        <v>0</v>
      </c>
      <c r="F10" s="24"/>
      <c r="G10" s="74">
        <v>8</v>
      </c>
      <c r="H10" s="75">
        <v>15</v>
      </c>
      <c r="K10" s="77" t="s">
        <v>10</v>
      </c>
      <c r="L10" s="77" t="s">
        <v>317</v>
      </c>
      <c r="M10" s="315"/>
      <c r="N10" s="318"/>
      <c r="O10" s="318"/>
      <c r="P10" s="318"/>
      <c r="Q10" s="317"/>
      <c r="T10" s="77" t="s">
        <v>14</v>
      </c>
      <c r="U10" s="77" t="s">
        <v>323</v>
      </c>
      <c r="V10" s="337"/>
      <c r="W10" s="338"/>
      <c r="X10" s="338"/>
      <c r="Y10" s="338"/>
      <c r="Z10" s="338"/>
    </row>
    <row r="11" spans="1:27">
      <c r="A11" s="65" t="s">
        <v>65</v>
      </c>
      <c r="B11" s="47">
        <v>3</v>
      </c>
      <c r="D11" s="74" t="s">
        <v>26</v>
      </c>
      <c r="E11" s="75">
        <v>12.63</v>
      </c>
      <c r="F11" s="24"/>
      <c r="G11" s="74">
        <v>9</v>
      </c>
      <c r="H11" s="75">
        <v>15</v>
      </c>
      <c r="K11" s="77" t="s">
        <v>11</v>
      </c>
      <c r="L11" s="77" t="s">
        <v>318</v>
      </c>
      <c r="M11" s="319"/>
      <c r="N11" s="320"/>
      <c r="O11" s="320"/>
      <c r="P11" s="320"/>
      <c r="Q11" s="321"/>
      <c r="T11" s="77" t="s">
        <v>15</v>
      </c>
      <c r="U11" s="77" t="s">
        <v>324</v>
      </c>
      <c r="V11" s="337"/>
      <c r="W11" s="338"/>
      <c r="X11" s="338"/>
      <c r="Y11" s="338"/>
      <c r="Z11" s="338"/>
    </row>
    <row r="12" spans="1:27" ht="14.25" thickBot="1">
      <c r="A12" s="65" t="s">
        <v>66</v>
      </c>
      <c r="B12" s="47">
        <v>5</v>
      </c>
      <c r="D12" s="74" t="s">
        <v>27</v>
      </c>
      <c r="E12" s="75">
        <v>24.63</v>
      </c>
      <c r="F12" s="24"/>
      <c r="G12" s="74">
        <v>10</v>
      </c>
      <c r="H12" s="75">
        <v>15</v>
      </c>
      <c r="K12" t="s">
        <v>77</v>
      </c>
      <c r="T12" t="s">
        <v>127</v>
      </c>
    </row>
    <row r="13" spans="1:27" ht="27.75" customHeight="1">
      <c r="A13" s="66" t="s">
        <v>67</v>
      </c>
      <c r="B13" s="70">
        <v>2</v>
      </c>
      <c r="D13" s="74" t="s">
        <v>28</v>
      </c>
      <c r="E13" s="75">
        <v>3</v>
      </c>
      <c r="F13" s="24"/>
      <c r="G13" s="74">
        <v>11</v>
      </c>
      <c r="H13" s="75">
        <v>15</v>
      </c>
      <c r="K13" s="323" t="s">
        <v>153</v>
      </c>
      <c r="L13" s="324"/>
      <c r="M13" s="325" t="s">
        <v>154</v>
      </c>
      <c r="N13" s="326"/>
      <c r="O13" s="327"/>
      <c r="P13" s="328" t="s">
        <v>50</v>
      </c>
      <c r="Q13" s="330" t="s">
        <v>55</v>
      </c>
      <c r="R13" s="333" t="s">
        <v>56</v>
      </c>
      <c r="T13" s="323" t="s">
        <v>153</v>
      </c>
      <c r="U13" s="324"/>
      <c r="V13" s="325" t="s">
        <v>154</v>
      </c>
      <c r="W13" s="326"/>
      <c r="X13" s="327"/>
      <c r="Y13" s="328" t="s">
        <v>50</v>
      </c>
      <c r="Z13" s="330" t="s">
        <v>55</v>
      </c>
      <c r="AA13" s="333" t="s">
        <v>56</v>
      </c>
    </row>
    <row r="14" spans="1:27" ht="14.25" thickBot="1">
      <c r="A14" s="65" t="s">
        <v>110</v>
      </c>
      <c r="B14" s="47">
        <v>1</v>
      </c>
      <c r="D14" s="74" t="s">
        <v>29</v>
      </c>
      <c r="E14" s="75">
        <v>0.31</v>
      </c>
      <c r="F14" s="24"/>
      <c r="G14" s="74">
        <v>12</v>
      </c>
      <c r="H14" s="75">
        <v>15</v>
      </c>
      <c r="K14" s="94" t="s">
        <v>0</v>
      </c>
      <c r="L14" s="95"/>
      <c r="M14" s="94" t="s">
        <v>0</v>
      </c>
      <c r="N14" s="96"/>
      <c r="O14" s="95" t="s">
        <v>74</v>
      </c>
      <c r="P14" s="329"/>
      <c r="Q14" s="331"/>
      <c r="R14" s="335"/>
      <c r="T14" s="97" t="s">
        <v>0</v>
      </c>
      <c r="U14" s="98" t="s">
        <v>74</v>
      </c>
      <c r="V14" s="94" t="s">
        <v>0</v>
      </c>
      <c r="W14" s="96"/>
      <c r="X14" s="95" t="s">
        <v>74</v>
      </c>
      <c r="Y14" s="336"/>
      <c r="Z14" s="332"/>
      <c r="AA14" s="334"/>
    </row>
    <row r="15" spans="1:27" ht="14.25" thickBot="1">
      <c r="A15" s="67" t="s">
        <v>111</v>
      </c>
      <c r="B15" s="71">
        <v>0</v>
      </c>
      <c r="D15" s="74" t="s">
        <v>30</v>
      </c>
      <c r="E15" s="75">
        <v>1.25</v>
      </c>
      <c r="F15" s="24"/>
      <c r="G15" s="74">
        <v>13</v>
      </c>
      <c r="H15" s="75">
        <v>15</v>
      </c>
      <c r="K15" s="8" t="s">
        <v>4</v>
      </c>
      <c r="L15" s="81" t="s">
        <v>262</v>
      </c>
      <c r="M15" s="8" t="s">
        <v>17</v>
      </c>
      <c r="N15" s="25" t="s">
        <v>137</v>
      </c>
      <c r="O15" s="9">
        <v>2</v>
      </c>
      <c r="P15" s="16" t="s">
        <v>51</v>
      </c>
      <c r="Q15" s="3" t="s">
        <v>57</v>
      </c>
      <c r="R15" s="9" t="s">
        <v>58</v>
      </c>
      <c r="T15" s="22"/>
      <c r="U15" s="78"/>
      <c r="V15" s="22"/>
      <c r="W15" s="28"/>
      <c r="X15" s="20"/>
      <c r="Y15" s="21"/>
      <c r="Z15" s="2"/>
      <c r="AA15" s="23"/>
    </row>
    <row r="16" spans="1:27">
      <c r="D16" s="74" t="s">
        <v>31</v>
      </c>
      <c r="E16" s="75">
        <v>14.75</v>
      </c>
      <c r="F16" s="24"/>
      <c r="G16" s="74">
        <v>14</v>
      </c>
      <c r="H16" s="75">
        <v>15</v>
      </c>
      <c r="K16" s="10" t="s">
        <v>5</v>
      </c>
      <c r="L16" s="80" t="s">
        <v>263</v>
      </c>
      <c r="M16" s="10"/>
      <c r="N16" s="26"/>
      <c r="O16" s="11"/>
      <c r="P16" s="17"/>
      <c r="Q16" s="1"/>
      <c r="R16" s="11"/>
      <c r="T16" s="4" t="s">
        <v>4</v>
      </c>
      <c r="U16" s="79" t="s">
        <v>264</v>
      </c>
      <c r="V16" s="8" t="s">
        <v>47</v>
      </c>
      <c r="W16" s="25" t="s">
        <v>19</v>
      </c>
      <c r="X16" s="9">
        <v>1</v>
      </c>
      <c r="Y16" s="19" t="s">
        <v>51</v>
      </c>
      <c r="Z16" s="5" t="s">
        <v>57</v>
      </c>
      <c r="AA16" s="6"/>
    </row>
    <row r="17" spans="4:27" ht="27.75" thickBot="1">
      <c r="D17" s="74" t="s">
        <v>32</v>
      </c>
      <c r="E17" s="75">
        <v>1.25</v>
      </c>
      <c r="F17" s="24"/>
      <c r="G17" s="74">
        <v>15</v>
      </c>
      <c r="H17" s="75">
        <v>15</v>
      </c>
      <c r="K17" s="12" t="s">
        <v>83</v>
      </c>
      <c r="L17" s="89" t="s">
        <v>242</v>
      </c>
      <c r="M17" s="12" t="s">
        <v>44</v>
      </c>
      <c r="N17" s="27" t="s">
        <v>19</v>
      </c>
      <c r="O17" s="15">
        <v>3</v>
      </c>
      <c r="P17" s="18" t="s">
        <v>51</v>
      </c>
      <c r="Q17" s="13" t="s">
        <v>87</v>
      </c>
      <c r="R17" s="14" t="s">
        <v>60</v>
      </c>
      <c r="T17" s="10" t="s">
        <v>5</v>
      </c>
      <c r="U17" s="80" t="s">
        <v>265</v>
      </c>
      <c r="V17" s="10" t="s">
        <v>247</v>
      </c>
      <c r="W17" s="26"/>
      <c r="X17" s="11"/>
      <c r="Y17" s="17" t="s">
        <v>51</v>
      </c>
      <c r="Z17" s="1"/>
      <c r="AA17" s="11"/>
    </row>
    <row r="18" spans="4:27">
      <c r="D18" s="74" t="s">
        <v>33</v>
      </c>
      <c r="E18" s="75">
        <v>0.31</v>
      </c>
      <c r="F18" s="24"/>
      <c r="G18" s="74">
        <v>16</v>
      </c>
      <c r="H18" s="75">
        <v>15</v>
      </c>
      <c r="T18" s="10" t="s">
        <v>6</v>
      </c>
      <c r="U18" s="80" t="s">
        <v>245</v>
      </c>
      <c r="V18" s="10" t="s">
        <v>48</v>
      </c>
      <c r="W18" s="26" t="s">
        <v>19</v>
      </c>
      <c r="X18" s="11">
        <v>2</v>
      </c>
      <c r="Y18" s="17" t="s">
        <v>51</v>
      </c>
      <c r="Z18" s="1" t="s">
        <v>76</v>
      </c>
      <c r="AA18" s="11"/>
    </row>
    <row r="19" spans="4:27">
      <c r="D19" s="74" t="s">
        <v>34</v>
      </c>
      <c r="E19" s="75">
        <v>17.63</v>
      </c>
      <c r="F19" s="24"/>
      <c r="G19" s="74">
        <v>17</v>
      </c>
      <c r="H19" s="75">
        <v>15</v>
      </c>
      <c r="T19" s="10" t="s">
        <v>7</v>
      </c>
      <c r="U19" s="80" t="s">
        <v>266</v>
      </c>
      <c r="V19" s="10" t="s">
        <v>252</v>
      </c>
      <c r="W19" s="26"/>
      <c r="X19" s="11"/>
      <c r="Y19" s="17" t="s">
        <v>51</v>
      </c>
      <c r="Z19" s="1"/>
      <c r="AA19" s="11"/>
    </row>
    <row r="20" spans="4:27">
      <c r="D20" s="74" t="s">
        <v>35</v>
      </c>
      <c r="E20" s="75">
        <v>1.5</v>
      </c>
      <c r="F20" s="24"/>
      <c r="G20" s="74">
        <v>18</v>
      </c>
      <c r="H20" s="75">
        <v>15</v>
      </c>
      <c r="T20" s="10" t="s">
        <v>8</v>
      </c>
      <c r="U20" s="80" t="s">
        <v>243</v>
      </c>
      <c r="V20" s="10" t="s">
        <v>8</v>
      </c>
      <c r="W20" s="26" t="s">
        <v>144</v>
      </c>
      <c r="X20" s="11">
        <v>3</v>
      </c>
      <c r="Y20" s="17" t="s">
        <v>52</v>
      </c>
      <c r="Z20" s="1"/>
      <c r="AA20" s="11"/>
    </row>
    <row r="21" spans="4:27" ht="29.25" customHeight="1">
      <c r="D21" s="74" t="s">
        <v>36</v>
      </c>
      <c r="E21" s="75">
        <v>0.77</v>
      </c>
      <c r="F21" s="24"/>
      <c r="G21" s="74">
        <v>19</v>
      </c>
      <c r="H21" s="75">
        <v>15</v>
      </c>
      <c r="T21" s="10" t="s">
        <v>9</v>
      </c>
      <c r="U21" s="80" t="s">
        <v>267</v>
      </c>
      <c r="V21" s="10" t="s">
        <v>248</v>
      </c>
      <c r="W21" s="26" t="s">
        <v>144</v>
      </c>
      <c r="X21" s="11">
        <v>1</v>
      </c>
      <c r="Y21" s="17" t="s">
        <v>52</v>
      </c>
      <c r="Z21" s="1"/>
      <c r="AA21" s="11"/>
    </row>
    <row r="22" spans="4:27" ht="27.75" customHeight="1">
      <c r="D22" s="74" t="s">
        <v>37</v>
      </c>
      <c r="E22" s="75">
        <v>4.75</v>
      </c>
      <c r="F22" s="24"/>
      <c r="G22" s="74">
        <v>20</v>
      </c>
      <c r="H22" s="75">
        <v>15</v>
      </c>
      <c r="T22" s="10" t="s">
        <v>10</v>
      </c>
      <c r="U22" s="80" t="s">
        <v>241</v>
      </c>
      <c r="V22" s="10" t="s">
        <v>10</v>
      </c>
      <c r="W22" s="26" t="s">
        <v>108</v>
      </c>
      <c r="X22" s="11">
        <v>3</v>
      </c>
      <c r="Y22" s="17" t="s">
        <v>51</v>
      </c>
      <c r="Z22" s="1" t="s">
        <v>76</v>
      </c>
      <c r="AA22" s="11"/>
    </row>
    <row r="23" spans="4:27">
      <c r="D23" s="74" t="s">
        <v>38</v>
      </c>
      <c r="E23" s="75">
        <v>1.63</v>
      </c>
      <c r="F23" s="24"/>
      <c r="G23" s="74">
        <v>21</v>
      </c>
      <c r="H23" s="75">
        <v>15</v>
      </c>
      <c r="T23" s="10" t="s">
        <v>11</v>
      </c>
      <c r="U23" s="80" t="s">
        <v>268</v>
      </c>
      <c r="V23" s="10" t="s">
        <v>249</v>
      </c>
      <c r="W23" s="26"/>
      <c r="X23" s="11"/>
      <c r="Y23" s="17" t="s">
        <v>51</v>
      </c>
      <c r="Z23" s="1"/>
      <c r="AA23" s="11"/>
    </row>
    <row r="24" spans="4:27">
      <c r="D24" s="74" t="s">
        <v>39</v>
      </c>
      <c r="E24" s="75">
        <v>5.25</v>
      </c>
      <c r="F24" s="24"/>
      <c r="G24" s="74">
        <v>22</v>
      </c>
      <c r="H24" s="75">
        <v>15</v>
      </c>
      <c r="T24" s="10" t="s">
        <v>12</v>
      </c>
      <c r="U24" s="80" t="s">
        <v>244</v>
      </c>
      <c r="V24" s="10" t="s">
        <v>12</v>
      </c>
      <c r="W24" s="26" t="s">
        <v>135</v>
      </c>
      <c r="X24" s="11">
        <v>3</v>
      </c>
      <c r="Y24" s="17" t="s">
        <v>52</v>
      </c>
      <c r="Z24" s="1" t="s">
        <v>122</v>
      </c>
      <c r="AA24" s="11"/>
    </row>
    <row r="25" spans="4:27">
      <c r="D25" s="74" t="s">
        <v>43</v>
      </c>
      <c r="E25" s="75"/>
      <c r="F25" s="24"/>
      <c r="G25" s="74">
        <v>23</v>
      </c>
      <c r="H25" s="75">
        <v>15</v>
      </c>
      <c r="T25" s="10" t="s">
        <v>13</v>
      </c>
      <c r="U25" s="80" t="s">
        <v>269</v>
      </c>
      <c r="V25" s="10" t="s">
        <v>250</v>
      </c>
      <c r="W25" s="26" t="s">
        <v>135</v>
      </c>
      <c r="X25" s="11">
        <v>1</v>
      </c>
      <c r="Y25" s="17" t="s">
        <v>52</v>
      </c>
      <c r="Z25" s="1" t="s">
        <v>123</v>
      </c>
      <c r="AA25" s="11"/>
    </row>
    <row r="26" spans="4:27">
      <c r="D26" s="74" t="s">
        <v>40</v>
      </c>
      <c r="E26" s="75"/>
      <c r="F26" s="24"/>
      <c r="G26" s="74">
        <v>24</v>
      </c>
      <c r="H26" s="75">
        <v>15</v>
      </c>
      <c r="T26" s="49" t="s">
        <v>98</v>
      </c>
      <c r="U26" s="81" t="s">
        <v>271</v>
      </c>
      <c r="V26" s="49" t="s">
        <v>98</v>
      </c>
      <c r="W26" s="3" t="s">
        <v>138</v>
      </c>
      <c r="X26" s="50">
        <v>3</v>
      </c>
      <c r="Y26" s="51" t="s">
        <v>52</v>
      </c>
      <c r="Z26" s="52" t="s">
        <v>124</v>
      </c>
      <c r="AA26" s="53" t="s">
        <v>101</v>
      </c>
    </row>
    <row r="27" spans="4:27">
      <c r="D27" s="74" t="s">
        <v>41</v>
      </c>
      <c r="E27" s="75"/>
      <c r="F27" s="24"/>
      <c r="G27" s="74">
        <v>25</v>
      </c>
      <c r="H27" s="75">
        <v>15</v>
      </c>
      <c r="T27" s="31" t="s">
        <v>99</v>
      </c>
      <c r="U27" s="80" t="s">
        <v>270</v>
      </c>
      <c r="V27" s="31" t="s">
        <v>253</v>
      </c>
      <c r="W27" s="1" t="s">
        <v>138</v>
      </c>
      <c r="X27" s="29">
        <v>1</v>
      </c>
      <c r="Y27" s="42" t="s">
        <v>52</v>
      </c>
      <c r="Z27" s="30" t="s">
        <v>114</v>
      </c>
      <c r="AA27" s="44" t="s">
        <v>102</v>
      </c>
    </row>
    <row r="28" spans="4:27" ht="28.5" customHeight="1">
      <c r="G28" s="74">
        <v>26</v>
      </c>
      <c r="H28" s="75">
        <v>15</v>
      </c>
      <c r="T28" s="31" t="s">
        <v>91</v>
      </c>
      <c r="U28" s="82" t="s">
        <v>270</v>
      </c>
      <c r="V28" s="108" t="s">
        <v>172</v>
      </c>
      <c r="W28" s="30" t="s">
        <v>19</v>
      </c>
      <c r="X28" s="29">
        <v>1</v>
      </c>
      <c r="Y28" s="42" t="s">
        <v>92</v>
      </c>
      <c r="Z28" s="30" t="s">
        <v>93</v>
      </c>
      <c r="AA28" s="23" t="s">
        <v>94</v>
      </c>
    </row>
    <row r="29" spans="4:27" ht="27">
      <c r="G29" s="74">
        <v>27</v>
      </c>
      <c r="H29" s="75">
        <v>15</v>
      </c>
      <c r="T29" s="10" t="s">
        <v>14</v>
      </c>
      <c r="U29" s="80" t="s">
        <v>302</v>
      </c>
      <c r="V29" s="10" t="s">
        <v>14</v>
      </c>
      <c r="W29" s="26" t="s">
        <v>303</v>
      </c>
      <c r="X29" s="11">
        <v>3</v>
      </c>
      <c r="Y29" s="17" t="s">
        <v>304</v>
      </c>
      <c r="Z29" s="33" t="s">
        <v>117</v>
      </c>
      <c r="AA29" s="23" t="s">
        <v>89</v>
      </c>
    </row>
    <row r="30" spans="4:27" ht="27">
      <c r="G30" s="74">
        <v>28</v>
      </c>
      <c r="H30" s="75">
        <v>15</v>
      </c>
      <c r="T30" s="10" t="s">
        <v>15</v>
      </c>
      <c r="U30" s="80" t="s">
        <v>305</v>
      </c>
      <c r="V30" s="10" t="s">
        <v>251</v>
      </c>
      <c r="W30" s="26" t="s">
        <v>303</v>
      </c>
      <c r="X30" s="11">
        <v>1</v>
      </c>
      <c r="Y30" s="17" t="s">
        <v>304</v>
      </c>
      <c r="Z30" s="33" t="s">
        <v>118</v>
      </c>
      <c r="AA30" s="23" t="s">
        <v>89</v>
      </c>
    </row>
    <row r="31" spans="4:27" ht="27">
      <c r="G31" s="74">
        <v>29</v>
      </c>
      <c r="H31" s="75">
        <v>15</v>
      </c>
      <c r="T31" s="31" t="s">
        <v>104</v>
      </c>
      <c r="U31" s="80" t="s">
        <v>271</v>
      </c>
      <c r="V31" s="31" t="s">
        <v>104</v>
      </c>
      <c r="W31" s="1" t="s">
        <v>108</v>
      </c>
      <c r="X31" s="29">
        <v>3</v>
      </c>
      <c r="Y31" s="42" t="s">
        <v>53</v>
      </c>
      <c r="Z31" s="33" t="s">
        <v>115</v>
      </c>
      <c r="AA31" s="11" t="s">
        <v>107</v>
      </c>
    </row>
    <row r="32" spans="4:27" ht="28.5" customHeight="1">
      <c r="G32" s="74">
        <v>30</v>
      </c>
      <c r="H32" s="75">
        <v>15</v>
      </c>
      <c r="T32" s="34" t="s">
        <v>105</v>
      </c>
      <c r="U32" s="91" t="s">
        <v>270</v>
      </c>
      <c r="V32" s="34" t="s">
        <v>255</v>
      </c>
      <c r="W32" s="48"/>
      <c r="X32" s="37"/>
      <c r="Y32" s="41" t="s">
        <v>53</v>
      </c>
      <c r="Z32" s="39" t="s">
        <v>115</v>
      </c>
      <c r="AA32" s="35" t="s">
        <v>107</v>
      </c>
    </row>
    <row r="33" spans="7:27" ht="27.75" customHeight="1">
      <c r="G33" s="74">
        <v>31</v>
      </c>
      <c r="H33" s="75">
        <v>15</v>
      </c>
      <c r="T33" s="31" t="s">
        <v>132</v>
      </c>
      <c r="U33" s="80" t="s">
        <v>272</v>
      </c>
      <c r="V33" s="46" t="s">
        <v>165</v>
      </c>
      <c r="W33" s="30" t="s">
        <v>141</v>
      </c>
      <c r="X33" s="29">
        <v>3</v>
      </c>
      <c r="Y33" s="17" t="s">
        <v>52</v>
      </c>
      <c r="Z33" s="30" t="s">
        <v>76</v>
      </c>
      <c r="AA33" s="23"/>
    </row>
    <row r="34" spans="7:27" ht="14.25" thickBot="1">
      <c r="G34" s="76">
        <v>32</v>
      </c>
      <c r="H34" s="75">
        <v>15</v>
      </c>
      <c r="T34" s="34" t="s">
        <v>164</v>
      </c>
      <c r="U34" s="91" t="s">
        <v>273</v>
      </c>
      <c r="V34" s="46" t="s">
        <v>260</v>
      </c>
      <c r="W34" s="36"/>
      <c r="X34" s="29"/>
      <c r="Y34" s="38"/>
      <c r="Z34" s="36"/>
      <c r="AA34" s="40"/>
    </row>
    <row r="35" spans="7:27">
      <c r="G35" s="74">
        <v>33</v>
      </c>
      <c r="H35" s="75">
        <v>15</v>
      </c>
      <c r="T35" s="31" t="s">
        <v>162</v>
      </c>
      <c r="U35" s="80" t="s">
        <v>274</v>
      </c>
      <c r="V35" s="102" t="s">
        <v>166</v>
      </c>
      <c r="W35" s="1" t="s">
        <v>141</v>
      </c>
      <c r="X35" s="11">
        <v>1</v>
      </c>
      <c r="Y35" s="17" t="s">
        <v>52</v>
      </c>
      <c r="Z35" s="1" t="s">
        <v>76</v>
      </c>
      <c r="AA35" s="11"/>
    </row>
    <row r="36" spans="7:27" ht="14.25" thickBot="1">
      <c r="G36" s="128">
        <v>34</v>
      </c>
      <c r="H36" s="54">
        <v>15</v>
      </c>
      <c r="T36" s="32" t="s">
        <v>163</v>
      </c>
      <c r="U36" s="92" t="s">
        <v>275</v>
      </c>
      <c r="V36" s="102" t="s">
        <v>259</v>
      </c>
      <c r="W36" s="43"/>
      <c r="X36" s="7"/>
      <c r="Y36" s="105"/>
      <c r="Z36" s="43"/>
      <c r="AA36" s="7"/>
    </row>
    <row r="37" spans="7:27" ht="27">
      <c r="G37" s="128">
        <v>35</v>
      </c>
      <c r="H37" s="54">
        <v>15</v>
      </c>
      <c r="T37" s="30" t="s">
        <v>45</v>
      </c>
      <c r="U37" s="1" t="s">
        <v>276</v>
      </c>
      <c r="V37" s="30" t="s">
        <v>179</v>
      </c>
      <c r="W37" s="1" t="s">
        <v>142</v>
      </c>
      <c r="X37" s="1">
        <v>1</v>
      </c>
      <c r="Y37" s="1"/>
      <c r="Z37" s="1" t="s">
        <v>57</v>
      </c>
      <c r="AA37" s="33" t="s">
        <v>182</v>
      </c>
    </row>
    <row r="38" spans="7:27">
      <c r="G38" s="128">
        <v>36</v>
      </c>
      <c r="H38" s="54">
        <v>15</v>
      </c>
      <c r="T38" s="30" t="s">
        <v>46</v>
      </c>
      <c r="U38" s="1" t="s">
        <v>277</v>
      </c>
      <c r="V38" s="30" t="s">
        <v>258</v>
      </c>
      <c r="W38" s="1"/>
      <c r="X38" s="1"/>
      <c r="Y38" s="1"/>
      <c r="Z38" s="1"/>
      <c r="AA38" s="1"/>
    </row>
    <row r="39" spans="7:27">
      <c r="G39" s="128">
        <v>37</v>
      </c>
      <c r="H39" s="54">
        <v>15</v>
      </c>
      <c r="T39" s="30" t="s">
        <v>45</v>
      </c>
      <c r="U39" s="1" t="s">
        <v>276</v>
      </c>
      <c r="V39" s="1" t="s">
        <v>180</v>
      </c>
      <c r="W39" s="1" t="s">
        <v>141</v>
      </c>
      <c r="X39" s="1">
        <v>2</v>
      </c>
      <c r="Y39" s="1"/>
      <c r="Z39" s="1" t="s">
        <v>57</v>
      </c>
      <c r="AA39" s="1"/>
    </row>
    <row r="40" spans="7:27" ht="26.25" customHeight="1">
      <c r="G40" s="128">
        <v>38</v>
      </c>
      <c r="H40" s="54">
        <v>15</v>
      </c>
      <c r="T40" s="30" t="s">
        <v>46</v>
      </c>
      <c r="U40" s="1" t="s">
        <v>277</v>
      </c>
      <c r="V40" s="1" t="s">
        <v>256</v>
      </c>
      <c r="W40" s="1"/>
      <c r="X40" s="1"/>
      <c r="Y40" s="1"/>
      <c r="Z40" s="1"/>
      <c r="AA40" s="1"/>
    </row>
    <row r="41" spans="7:27">
      <c r="G41" s="128">
        <v>39</v>
      </c>
      <c r="H41" s="54">
        <v>15</v>
      </c>
      <c r="T41" s="30" t="s">
        <v>45</v>
      </c>
      <c r="U41" s="1" t="s">
        <v>276</v>
      </c>
      <c r="V41" s="1" t="s">
        <v>181</v>
      </c>
      <c r="W41" s="1" t="s">
        <v>142</v>
      </c>
      <c r="X41" s="1">
        <v>2</v>
      </c>
      <c r="Y41" s="1"/>
      <c r="Z41" s="1" t="s">
        <v>57</v>
      </c>
      <c r="AA41" s="1"/>
    </row>
    <row r="42" spans="7:27">
      <c r="G42" s="128">
        <v>40</v>
      </c>
      <c r="H42" s="54">
        <v>15</v>
      </c>
      <c r="T42" s="30" t="s">
        <v>46</v>
      </c>
      <c r="U42" s="1" t="s">
        <v>277</v>
      </c>
      <c r="V42" s="1" t="s">
        <v>257</v>
      </c>
      <c r="W42" s="1"/>
      <c r="X42" s="1"/>
      <c r="Y42" s="1"/>
      <c r="Z42" s="1"/>
      <c r="AA42" s="1"/>
    </row>
    <row r="43" spans="7:27">
      <c r="H43" s="54">
        <v>15</v>
      </c>
    </row>
    <row r="44" spans="7:27">
      <c r="H44" s="54">
        <v>12.75</v>
      </c>
    </row>
    <row r="45" spans="7:27">
      <c r="H45" s="54">
        <v>14.25</v>
      </c>
    </row>
  </sheetData>
  <mergeCells count="14">
    <mergeCell ref="K13:L13"/>
    <mergeCell ref="P13:P14"/>
    <mergeCell ref="Q13:Q14"/>
    <mergeCell ref="AA13:AA14"/>
    <mergeCell ref="V3:Z3"/>
    <mergeCell ref="R13:R14"/>
    <mergeCell ref="T13:U13"/>
    <mergeCell ref="Y13:Y14"/>
    <mergeCell ref="M3:Q3"/>
    <mergeCell ref="Z13:Z14"/>
    <mergeCell ref="M13:O13"/>
    <mergeCell ref="M4:Q11"/>
    <mergeCell ref="V4:Z11"/>
    <mergeCell ref="V13:X13"/>
  </mergeCells>
  <phoneticPr fontId="2"/>
  <pageMargins left="0.35433070866141736" right="0.27559055118110237" top="0.96" bottom="0.51181102362204722" header="0.23622047244094491" footer="0.51181102362204722"/>
  <pageSetup paperSize="9" scale="5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B47"/>
  <sheetViews>
    <sheetView topLeftCell="C1" zoomScaleNormal="100" workbookViewId="0">
      <selection activeCell="S19" sqref="S19"/>
    </sheetView>
  </sheetViews>
  <sheetFormatPr defaultRowHeight="13.5"/>
  <cols>
    <col min="1" max="1" width="19" customWidth="1"/>
    <col min="2" max="2" width="30" bestFit="1" customWidth="1"/>
    <col min="3" max="3" width="4.25" customWidth="1"/>
    <col min="4" max="4" width="2.875" bestFit="1" customWidth="1"/>
    <col min="5" max="5" width="6" style="54" customWidth="1"/>
    <col min="6" max="6" width="6" customWidth="1"/>
    <col min="7" max="7" width="4.5" bestFit="1" customWidth="1"/>
    <col min="8" max="8" width="6" style="54" customWidth="1"/>
    <col min="9" max="9" width="7.125" customWidth="1"/>
    <col min="10" max="10" width="3.125" customWidth="1"/>
    <col min="11" max="11" width="14.125" bestFit="1" customWidth="1"/>
    <col min="12" max="12" width="2.75" bestFit="1" customWidth="1"/>
    <col min="13" max="13" width="12.875" customWidth="1"/>
    <col min="14" max="14" width="2.875" bestFit="1" customWidth="1"/>
    <col min="15" max="15" width="2.875" customWidth="1"/>
    <col min="16" max="16" width="5.25" bestFit="1" customWidth="1"/>
    <col min="17" max="17" width="10.875" bestFit="1" customWidth="1"/>
    <col min="18" max="18" width="36.25" customWidth="1"/>
    <col min="19" max="19" width="1.875" customWidth="1"/>
    <col min="20" max="20" width="14.125" bestFit="1" customWidth="1"/>
    <col min="21" max="21" width="3.875" bestFit="1" customWidth="1"/>
    <col min="22" max="22" width="13.375" customWidth="1"/>
    <col min="23" max="23" width="6" customWidth="1"/>
    <col min="24" max="24" width="3.375" customWidth="1"/>
    <col min="25" max="25" width="5.25" bestFit="1" customWidth="1"/>
    <col min="26" max="26" width="17.125" customWidth="1"/>
    <col min="27" max="27" width="33.625" customWidth="1"/>
    <col min="29" max="29" width="10.125" customWidth="1"/>
  </cols>
  <sheetData>
    <row r="1" spans="1:27" ht="24" customHeight="1" thickBot="1">
      <c r="A1" t="s">
        <v>70</v>
      </c>
    </row>
    <row r="2" spans="1:27" ht="13.5" customHeight="1" thickBot="1">
      <c r="A2" s="93" t="s">
        <v>151</v>
      </c>
      <c r="B2" s="63" t="s">
        <v>64</v>
      </c>
      <c r="C2" t="s">
        <v>2</v>
      </c>
      <c r="F2" t="s">
        <v>75</v>
      </c>
      <c r="J2" t="s">
        <v>3</v>
      </c>
      <c r="S2" t="s">
        <v>16</v>
      </c>
    </row>
    <row r="3" spans="1:27">
      <c r="A3" s="64"/>
      <c r="B3" s="107"/>
      <c r="D3" s="83" t="s">
        <v>80</v>
      </c>
      <c r="E3" s="84">
        <v>1.63</v>
      </c>
      <c r="F3" s="24"/>
      <c r="G3" s="147">
        <v>1</v>
      </c>
      <c r="H3" s="148">
        <v>4.5</v>
      </c>
      <c r="K3" s="77" t="s">
        <v>78</v>
      </c>
      <c r="L3" s="77" t="s">
        <v>80</v>
      </c>
      <c r="M3" s="305" t="s">
        <v>81</v>
      </c>
      <c r="N3" s="306"/>
      <c r="O3" s="306"/>
      <c r="P3" s="306"/>
      <c r="Q3" s="307"/>
      <c r="T3" s="77" t="s">
        <v>79</v>
      </c>
      <c r="U3" s="77" t="s">
        <v>173</v>
      </c>
      <c r="V3" s="308" t="s">
        <v>82</v>
      </c>
      <c r="W3" s="308"/>
      <c r="X3" s="308"/>
      <c r="Y3" s="308"/>
      <c r="Z3" s="308"/>
    </row>
    <row r="4" spans="1:27">
      <c r="A4" s="65"/>
      <c r="B4" s="60"/>
      <c r="D4" s="85" t="s">
        <v>19</v>
      </c>
      <c r="E4" s="86">
        <v>26</v>
      </c>
      <c r="F4" s="24"/>
      <c r="G4" s="77">
        <v>2</v>
      </c>
      <c r="H4" s="149">
        <v>20.25</v>
      </c>
      <c r="K4" s="77" t="s">
        <v>85</v>
      </c>
      <c r="L4" s="77" t="s">
        <v>192</v>
      </c>
      <c r="M4" s="309" t="s">
        <v>61</v>
      </c>
      <c r="N4" s="310"/>
      <c r="O4" s="310"/>
      <c r="P4" s="310"/>
      <c r="Q4" s="311"/>
      <c r="T4" s="77" t="s">
        <v>83</v>
      </c>
      <c r="U4" s="77" t="s">
        <v>187</v>
      </c>
      <c r="V4" s="309" t="s">
        <v>171</v>
      </c>
      <c r="W4" s="310"/>
      <c r="X4" s="310"/>
      <c r="Y4" s="310"/>
      <c r="Z4" s="310"/>
    </row>
    <row r="5" spans="1:27">
      <c r="A5" s="65"/>
      <c r="B5" s="47"/>
      <c r="D5" s="85" t="s">
        <v>137</v>
      </c>
      <c r="E5" s="86">
        <v>28.5</v>
      </c>
      <c r="F5" s="24"/>
      <c r="G5" s="77">
        <v>3</v>
      </c>
      <c r="H5" s="149">
        <v>13</v>
      </c>
      <c r="K5" s="77" t="s">
        <v>84</v>
      </c>
      <c r="L5" s="77" t="s">
        <v>133</v>
      </c>
      <c r="M5" s="312"/>
      <c r="N5" s="313"/>
      <c r="O5" s="313"/>
      <c r="P5" s="313"/>
      <c r="Q5" s="314"/>
      <c r="T5" s="77" t="s">
        <v>84</v>
      </c>
      <c r="U5" s="77" t="s">
        <v>188</v>
      </c>
      <c r="V5" s="312"/>
      <c r="W5" s="313"/>
      <c r="X5" s="313"/>
      <c r="Y5" s="313"/>
      <c r="Z5" s="313"/>
    </row>
    <row r="6" spans="1:27">
      <c r="A6" s="64" t="s">
        <v>62</v>
      </c>
      <c r="B6" s="68" t="s">
        <v>131</v>
      </c>
      <c r="D6" s="85" t="s">
        <v>138</v>
      </c>
      <c r="E6" s="86">
        <v>6</v>
      </c>
      <c r="F6" s="24"/>
      <c r="G6" s="77">
        <v>4</v>
      </c>
      <c r="H6" s="149">
        <v>15</v>
      </c>
      <c r="K6" s="77" t="s">
        <v>45</v>
      </c>
      <c r="L6" s="77" t="s">
        <v>109</v>
      </c>
      <c r="M6" s="312"/>
      <c r="N6" s="313"/>
      <c r="O6" s="313"/>
      <c r="P6" s="313"/>
      <c r="Q6" s="314"/>
      <c r="T6" s="77" t="s">
        <v>45</v>
      </c>
      <c r="U6" s="77" t="s">
        <v>193</v>
      </c>
      <c r="V6" s="312"/>
      <c r="W6" s="313"/>
      <c r="X6" s="313"/>
      <c r="Y6" s="313"/>
      <c r="Z6" s="313"/>
    </row>
    <row r="7" spans="1:27">
      <c r="A7" s="65" t="s">
        <v>63</v>
      </c>
      <c r="B7" s="47" t="s">
        <v>95</v>
      </c>
      <c r="D7" s="85" t="s">
        <v>54</v>
      </c>
      <c r="E7" s="86">
        <v>14</v>
      </c>
      <c r="F7" s="24"/>
      <c r="G7" s="77">
        <v>5</v>
      </c>
      <c r="H7" s="149">
        <v>15</v>
      </c>
      <c r="K7" s="77" t="s">
        <v>46</v>
      </c>
      <c r="L7" s="77" t="s">
        <v>185</v>
      </c>
      <c r="M7" s="312"/>
      <c r="N7" s="313"/>
      <c r="O7" s="313"/>
      <c r="P7" s="313"/>
      <c r="Q7" s="314"/>
      <c r="T7" s="77" t="s">
        <v>46</v>
      </c>
      <c r="U7" s="77" t="s">
        <v>194</v>
      </c>
      <c r="V7" s="312"/>
      <c r="W7" s="313"/>
      <c r="X7" s="313"/>
      <c r="Y7" s="313"/>
      <c r="Z7" s="313"/>
    </row>
    <row r="8" spans="1:27">
      <c r="A8" s="65" t="s">
        <v>71</v>
      </c>
      <c r="B8" s="47" t="s">
        <v>73</v>
      </c>
      <c r="D8" s="85" t="s">
        <v>108</v>
      </c>
      <c r="E8" s="86">
        <v>14</v>
      </c>
      <c r="F8" s="24"/>
      <c r="G8" s="77">
        <v>6</v>
      </c>
      <c r="H8" s="149">
        <v>6</v>
      </c>
      <c r="K8" s="77" t="s">
        <v>96</v>
      </c>
      <c r="L8" s="77" t="s">
        <v>142</v>
      </c>
      <c r="M8" s="315"/>
      <c r="N8" s="316"/>
      <c r="O8" s="316"/>
      <c r="P8" s="316"/>
      <c r="Q8" s="317"/>
      <c r="T8" s="77" t="s">
        <v>125</v>
      </c>
      <c r="U8" s="77" t="s">
        <v>189</v>
      </c>
      <c r="V8" s="315"/>
      <c r="W8" s="316"/>
      <c r="X8" s="316"/>
      <c r="Y8" s="316"/>
      <c r="Z8" s="316"/>
    </row>
    <row r="9" spans="1:27">
      <c r="A9" s="65" t="s">
        <v>72</v>
      </c>
      <c r="B9" s="129" t="s">
        <v>288</v>
      </c>
      <c r="D9" s="85" t="s">
        <v>139</v>
      </c>
      <c r="E9" s="86">
        <v>18</v>
      </c>
      <c r="F9" s="24"/>
      <c r="G9" s="77">
        <v>7</v>
      </c>
      <c r="H9" s="149">
        <v>21.75</v>
      </c>
      <c r="K9" s="77" t="s">
        <v>97</v>
      </c>
      <c r="L9" s="77" t="s">
        <v>186</v>
      </c>
      <c r="M9" s="315"/>
      <c r="N9" s="316"/>
      <c r="O9" s="316"/>
      <c r="P9" s="316"/>
      <c r="Q9" s="317"/>
      <c r="T9" s="77" t="s">
        <v>126</v>
      </c>
      <c r="U9" s="77" t="s">
        <v>190</v>
      </c>
      <c r="V9" s="315"/>
      <c r="W9" s="316"/>
      <c r="X9" s="316"/>
      <c r="Y9" s="316"/>
      <c r="Z9" s="316"/>
    </row>
    <row r="10" spans="1:27">
      <c r="A10" s="65" t="s">
        <v>69</v>
      </c>
      <c r="B10" s="129">
        <v>12</v>
      </c>
      <c r="D10" s="85" t="s">
        <v>106</v>
      </c>
      <c r="E10" s="86">
        <v>0</v>
      </c>
      <c r="F10" s="24"/>
      <c r="G10" s="77">
        <v>8</v>
      </c>
      <c r="H10" s="149">
        <v>15</v>
      </c>
      <c r="K10" s="77" t="s">
        <v>10</v>
      </c>
      <c r="L10" s="77" t="s">
        <v>108</v>
      </c>
      <c r="M10" s="315"/>
      <c r="N10" s="316"/>
      <c r="O10" s="316"/>
      <c r="P10" s="316"/>
      <c r="Q10" s="317"/>
      <c r="T10" s="77"/>
      <c r="U10" s="77" t="s">
        <v>191</v>
      </c>
      <c r="V10" s="337"/>
      <c r="W10" s="338"/>
      <c r="X10" s="338"/>
      <c r="Y10" s="338"/>
      <c r="Z10" s="338"/>
    </row>
    <row r="11" spans="1:27">
      <c r="A11" s="65" t="s">
        <v>65</v>
      </c>
      <c r="B11" s="47">
        <v>3</v>
      </c>
      <c r="D11" s="85" t="s">
        <v>140</v>
      </c>
      <c r="E11" s="86">
        <v>8</v>
      </c>
      <c r="F11" s="24"/>
      <c r="G11" s="77">
        <v>9</v>
      </c>
      <c r="H11" s="149">
        <v>15</v>
      </c>
      <c r="K11" s="77" t="s">
        <v>11</v>
      </c>
      <c r="L11" s="77" t="s">
        <v>134</v>
      </c>
      <c r="M11" s="319"/>
      <c r="N11" s="320"/>
      <c r="O11" s="320"/>
      <c r="P11" s="320"/>
      <c r="Q11" s="321"/>
      <c r="T11" s="77"/>
      <c r="U11" s="77" t="s">
        <v>195</v>
      </c>
      <c r="V11" s="337"/>
      <c r="W11" s="338"/>
      <c r="X11" s="338"/>
      <c r="Y11" s="338"/>
      <c r="Z11" s="338"/>
    </row>
    <row r="12" spans="1:27" ht="14.25" thickBot="1">
      <c r="A12" s="65" t="s">
        <v>66</v>
      </c>
      <c r="B12" s="47">
        <v>5</v>
      </c>
      <c r="D12" s="85" t="s">
        <v>86</v>
      </c>
      <c r="E12" s="86">
        <v>17.25</v>
      </c>
      <c r="F12" s="24"/>
      <c r="G12" s="77">
        <v>10</v>
      </c>
      <c r="H12" s="149">
        <v>15</v>
      </c>
      <c r="K12" t="s">
        <v>77</v>
      </c>
      <c r="T12" t="s">
        <v>127</v>
      </c>
    </row>
    <row r="13" spans="1:27" ht="27.75" customHeight="1">
      <c r="A13" s="66" t="s">
        <v>67</v>
      </c>
      <c r="B13" s="70">
        <v>2</v>
      </c>
      <c r="D13" s="85" t="s">
        <v>141</v>
      </c>
      <c r="E13" s="86">
        <v>1</v>
      </c>
      <c r="F13" s="24"/>
      <c r="G13" s="77">
        <v>11</v>
      </c>
      <c r="H13" s="149">
        <v>15</v>
      </c>
      <c r="K13" s="323" t="s">
        <v>153</v>
      </c>
      <c r="L13" s="339"/>
      <c r="M13" s="325" t="s">
        <v>154</v>
      </c>
      <c r="N13" s="326"/>
      <c r="O13" s="327"/>
      <c r="P13" s="328" t="s">
        <v>50</v>
      </c>
      <c r="Q13" s="330" t="s">
        <v>55</v>
      </c>
      <c r="R13" s="333" t="s">
        <v>56</v>
      </c>
      <c r="T13" s="323" t="s">
        <v>153</v>
      </c>
      <c r="U13" s="324"/>
      <c r="V13" s="325" t="s">
        <v>154</v>
      </c>
      <c r="W13" s="326"/>
      <c r="X13" s="327"/>
      <c r="Y13" s="328" t="s">
        <v>50</v>
      </c>
      <c r="Z13" s="330" t="s">
        <v>55</v>
      </c>
      <c r="AA13" s="333" t="s">
        <v>56</v>
      </c>
    </row>
    <row r="14" spans="1:27" ht="14.25" thickBot="1">
      <c r="A14" s="65" t="s">
        <v>110</v>
      </c>
      <c r="B14" s="47">
        <v>2</v>
      </c>
      <c r="D14" s="85" t="s">
        <v>142</v>
      </c>
      <c r="E14" s="86">
        <v>0.31</v>
      </c>
      <c r="F14" s="24"/>
      <c r="G14" s="77">
        <v>12</v>
      </c>
      <c r="H14" s="149">
        <v>15</v>
      </c>
      <c r="K14" s="97" t="s">
        <v>0</v>
      </c>
      <c r="L14" s="101"/>
      <c r="M14" s="97" t="s">
        <v>0</v>
      </c>
      <c r="N14" s="101"/>
      <c r="O14" s="98" t="s">
        <v>74</v>
      </c>
      <c r="P14" s="336"/>
      <c r="Q14" s="332"/>
      <c r="R14" s="334"/>
      <c r="T14" s="97" t="s">
        <v>0</v>
      </c>
      <c r="U14" s="98" t="s">
        <v>88</v>
      </c>
      <c r="V14" s="94" t="s">
        <v>0</v>
      </c>
      <c r="W14" s="96"/>
      <c r="X14" s="95" t="s">
        <v>74</v>
      </c>
      <c r="Y14" s="336"/>
      <c r="Z14" s="332"/>
      <c r="AA14" s="334"/>
    </row>
    <row r="15" spans="1:27" ht="41.25" thickBot="1">
      <c r="A15" s="67" t="s">
        <v>111</v>
      </c>
      <c r="B15" s="71">
        <v>1</v>
      </c>
      <c r="D15" s="85" t="s">
        <v>143</v>
      </c>
      <c r="E15" s="86">
        <v>1.25</v>
      </c>
      <c r="F15" s="24"/>
      <c r="G15" s="77">
        <v>13</v>
      </c>
      <c r="H15" s="149">
        <v>15</v>
      </c>
      <c r="K15" s="4" t="s">
        <v>4</v>
      </c>
      <c r="L15" s="103" t="s">
        <v>196</v>
      </c>
      <c r="M15" s="4" t="s">
        <v>157</v>
      </c>
      <c r="N15" s="5" t="s">
        <v>137</v>
      </c>
      <c r="O15" s="6">
        <v>2</v>
      </c>
      <c r="P15" s="19" t="s">
        <v>51</v>
      </c>
      <c r="Q15" s="5" t="s">
        <v>57</v>
      </c>
      <c r="R15" s="6" t="s">
        <v>58</v>
      </c>
      <c r="T15" s="22" t="s">
        <v>83</v>
      </c>
      <c r="U15" s="78" t="s">
        <v>207</v>
      </c>
      <c r="V15" s="22" t="s">
        <v>44</v>
      </c>
      <c r="W15" s="28" t="s">
        <v>142</v>
      </c>
      <c r="X15" s="20">
        <v>3</v>
      </c>
      <c r="Y15" s="21" t="s">
        <v>53</v>
      </c>
      <c r="Z15" s="2" t="s">
        <v>44</v>
      </c>
      <c r="AA15" s="23" t="s">
        <v>59</v>
      </c>
    </row>
    <row r="16" spans="1:27">
      <c r="D16" s="85" t="s">
        <v>109</v>
      </c>
      <c r="E16" s="86">
        <v>14.75</v>
      </c>
      <c r="F16" s="24"/>
      <c r="G16" s="77">
        <v>14</v>
      </c>
      <c r="H16" s="149">
        <v>15</v>
      </c>
      <c r="K16" s="10" t="s">
        <v>5</v>
      </c>
      <c r="L16" s="104" t="s">
        <v>197</v>
      </c>
      <c r="M16" s="10"/>
      <c r="N16" s="1"/>
      <c r="O16" s="11"/>
      <c r="P16" s="17" t="s">
        <v>53</v>
      </c>
      <c r="Q16" s="1"/>
      <c r="R16" s="11"/>
      <c r="T16" s="4" t="s">
        <v>4</v>
      </c>
      <c r="U16" s="79" t="s">
        <v>208</v>
      </c>
      <c r="V16" s="8" t="s">
        <v>47</v>
      </c>
      <c r="W16" s="25" t="s">
        <v>19</v>
      </c>
      <c r="X16" s="9">
        <v>1</v>
      </c>
      <c r="Y16" s="19" t="s">
        <v>51</v>
      </c>
      <c r="Z16" s="5" t="s">
        <v>57</v>
      </c>
      <c r="AA16" s="6"/>
    </row>
    <row r="17" spans="2:27">
      <c r="B17" s="24"/>
      <c r="D17" s="85" t="s">
        <v>144</v>
      </c>
      <c r="E17" s="86">
        <v>1.25</v>
      </c>
      <c r="F17" s="24"/>
      <c r="G17" s="77">
        <v>15</v>
      </c>
      <c r="H17" s="149">
        <v>15</v>
      </c>
      <c r="K17" s="10" t="s">
        <v>6</v>
      </c>
      <c r="L17" s="104" t="s">
        <v>198</v>
      </c>
      <c r="M17" s="10" t="s">
        <v>156</v>
      </c>
      <c r="N17" s="1" t="s">
        <v>137</v>
      </c>
      <c r="O17" s="11">
        <v>3</v>
      </c>
      <c r="P17" s="17" t="s">
        <v>159</v>
      </c>
      <c r="Q17" s="1" t="s">
        <v>57</v>
      </c>
      <c r="R17" s="11" t="s">
        <v>58</v>
      </c>
      <c r="T17" s="10" t="s">
        <v>5</v>
      </c>
      <c r="U17" s="80" t="s">
        <v>209</v>
      </c>
      <c r="V17" s="10" t="s">
        <v>246</v>
      </c>
      <c r="W17" s="26"/>
      <c r="X17" s="11"/>
      <c r="Y17" s="17" t="s">
        <v>51</v>
      </c>
      <c r="Z17" s="1"/>
      <c r="AA17" s="11"/>
    </row>
    <row r="18" spans="2:27">
      <c r="B18" s="24"/>
      <c r="D18" s="85" t="s">
        <v>135</v>
      </c>
      <c r="E18" s="86">
        <v>0.31</v>
      </c>
      <c r="F18" s="24"/>
      <c r="G18" s="77">
        <v>16</v>
      </c>
      <c r="H18" s="149">
        <v>15</v>
      </c>
      <c r="K18" s="10" t="s">
        <v>7</v>
      </c>
      <c r="L18" s="104" t="s">
        <v>199</v>
      </c>
      <c r="M18" s="10"/>
      <c r="N18" s="1"/>
      <c r="O18" s="11"/>
      <c r="P18" s="17" t="s">
        <v>92</v>
      </c>
      <c r="Q18" s="1"/>
      <c r="R18" s="11"/>
      <c r="T18" s="10" t="s">
        <v>6</v>
      </c>
      <c r="U18" s="80" t="s">
        <v>210</v>
      </c>
      <c r="V18" s="10" t="s">
        <v>48</v>
      </c>
      <c r="W18" s="26" t="s">
        <v>19</v>
      </c>
      <c r="X18" s="11">
        <v>2</v>
      </c>
      <c r="Y18" s="17" t="s">
        <v>51</v>
      </c>
      <c r="Z18" s="1" t="s">
        <v>76</v>
      </c>
      <c r="AA18" s="11"/>
    </row>
    <row r="19" spans="2:27" ht="27">
      <c r="D19" s="85" t="s">
        <v>49</v>
      </c>
      <c r="E19" s="86">
        <v>17.63</v>
      </c>
      <c r="F19" s="24"/>
      <c r="G19" s="77">
        <v>17</v>
      </c>
      <c r="H19" s="149">
        <v>15</v>
      </c>
      <c r="K19" s="22" t="s">
        <v>83</v>
      </c>
      <c r="L19" s="99" t="s">
        <v>200</v>
      </c>
      <c r="M19" s="22" t="s">
        <v>44</v>
      </c>
      <c r="N19" s="2" t="s">
        <v>19</v>
      </c>
      <c r="O19" s="20">
        <v>3</v>
      </c>
      <c r="P19" s="21" t="s">
        <v>51</v>
      </c>
      <c r="Q19" s="2" t="s">
        <v>87</v>
      </c>
      <c r="R19" s="23" t="s">
        <v>60</v>
      </c>
      <c r="T19" s="10" t="s">
        <v>7</v>
      </c>
      <c r="U19" s="80" t="s">
        <v>211</v>
      </c>
      <c r="V19" s="10" t="s">
        <v>252</v>
      </c>
      <c r="W19" s="26"/>
      <c r="X19" s="11"/>
      <c r="Y19" s="17" t="s">
        <v>51</v>
      </c>
      <c r="Z19" s="1"/>
      <c r="AA19" s="11"/>
    </row>
    <row r="20" spans="2:27">
      <c r="D20" s="85" t="s">
        <v>133</v>
      </c>
      <c r="E20" s="86">
        <v>1.5</v>
      </c>
      <c r="F20" s="24"/>
      <c r="G20" s="77">
        <v>18</v>
      </c>
      <c r="H20" s="149">
        <v>15</v>
      </c>
      <c r="K20" s="31" t="s">
        <v>96</v>
      </c>
      <c r="L20" s="104" t="s">
        <v>201</v>
      </c>
      <c r="M20" s="31" t="s">
        <v>158</v>
      </c>
      <c r="N20" s="1" t="s">
        <v>140</v>
      </c>
      <c r="O20" s="11">
        <v>3</v>
      </c>
      <c r="P20" s="17" t="s">
        <v>160</v>
      </c>
      <c r="Q20" s="1" t="s">
        <v>57</v>
      </c>
      <c r="R20" s="11" t="s">
        <v>58</v>
      </c>
      <c r="T20" s="10" t="s">
        <v>8</v>
      </c>
      <c r="U20" s="80" t="s">
        <v>212</v>
      </c>
      <c r="V20" s="10" t="s">
        <v>8</v>
      </c>
      <c r="W20" s="26" t="s">
        <v>144</v>
      </c>
      <c r="X20" s="11">
        <v>3</v>
      </c>
      <c r="Y20" s="17" t="s">
        <v>52</v>
      </c>
      <c r="Z20" s="1"/>
      <c r="AA20" s="11"/>
    </row>
    <row r="21" spans="2:27" ht="29.25" customHeight="1">
      <c r="D21" s="85" t="s">
        <v>145</v>
      </c>
      <c r="E21" s="86">
        <v>0.77</v>
      </c>
      <c r="F21" s="24"/>
      <c r="G21" s="77">
        <v>19</v>
      </c>
      <c r="H21" s="149">
        <v>15</v>
      </c>
      <c r="K21" s="31" t="s">
        <v>97</v>
      </c>
      <c r="L21" s="104" t="s">
        <v>202</v>
      </c>
      <c r="M21" s="10"/>
      <c r="N21" s="1"/>
      <c r="O21" s="11"/>
      <c r="P21" s="17" t="s">
        <v>160</v>
      </c>
      <c r="Q21" s="1"/>
      <c r="R21" s="11"/>
      <c r="T21" s="10" t="s">
        <v>9</v>
      </c>
      <c r="U21" s="80" t="s">
        <v>213</v>
      </c>
      <c r="V21" s="10" t="s">
        <v>248</v>
      </c>
      <c r="W21" s="26" t="s">
        <v>144</v>
      </c>
      <c r="X21" s="11">
        <v>1</v>
      </c>
      <c r="Y21" s="17" t="s">
        <v>52</v>
      </c>
      <c r="Z21" s="1"/>
      <c r="AA21" s="11"/>
    </row>
    <row r="22" spans="2:27" ht="27.75" customHeight="1">
      <c r="D22" s="85" t="s">
        <v>146</v>
      </c>
      <c r="E22" s="86">
        <v>4.75</v>
      </c>
      <c r="F22" s="24"/>
      <c r="G22" s="77">
        <v>20</v>
      </c>
      <c r="H22" s="149">
        <v>15</v>
      </c>
      <c r="K22" s="31" t="s">
        <v>10</v>
      </c>
      <c r="L22" s="104" t="s">
        <v>203</v>
      </c>
      <c r="M22" s="10" t="s">
        <v>161</v>
      </c>
      <c r="N22" s="1" t="s">
        <v>86</v>
      </c>
      <c r="O22" s="11">
        <v>3</v>
      </c>
      <c r="P22" s="17" t="s">
        <v>92</v>
      </c>
      <c r="Q22" s="1" t="s">
        <v>57</v>
      </c>
      <c r="R22" s="11" t="s">
        <v>58</v>
      </c>
      <c r="T22" s="10" t="s">
        <v>10</v>
      </c>
      <c r="U22" s="80" t="s">
        <v>214</v>
      </c>
      <c r="V22" s="10" t="s">
        <v>10</v>
      </c>
      <c r="W22" s="26" t="s">
        <v>108</v>
      </c>
      <c r="X22" s="11">
        <v>3</v>
      </c>
      <c r="Y22" s="17" t="s">
        <v>51</v>
      </c>
      <c r="Z22" s="1" t="s">
        <v>167</v>
      </c>
      <c r="AA22" s="11"/>
    </row>
    <row r="23" spans="2:27">
      <c r="D23" s="85" t="s">
        <v>147</v>
      </c>
      <c r="E23" s="86">
        <v>1.63</v>
      </c>
      <c r="F23" s="24"/>
      <c r="G23" s="77">
        <v>21</v>
      </c>
      <c r="H23" s="149">
        <v>15</v>
      </c>
      <c r="K23" s="31" t="s">
        <v>11</v>
      </c>
      <c r="L23" s="77" t="s">
        <v>204</v>
      </c>
      <c r="M23" s="1"/>
      <c r="N23" s="1"/>
      <c r="O23" s="1"/>
      <c r="P23" s="109" t="s">
        <v>92</v>
      </c>
      <c r="Q23" s="1"/>
      <c r="R23" s="11"/>
      <c r="T23" s="10" t="s">
        <v>11</v>
      </c>
      <c r="U23" s="80" t="s">
        <v>215</v>
      </c>
      <c r="V23" s="10" t="s">
        <v>249</v>
      </c>
      <c r="W23" s="26"/>
      <c r="X23" s="11"/>
      <c r="Y23" s="17" t="s">
        <v>51</v>
      </c>
      <c r="Z23" s="1"/>
      <c r="AA23" s="11"/>
    </row>
    <row r="24" spans="2:27" ht="26.25" customHeight="1">
      <c r="D24" s="85" t="s">
        <v>136</v>
      </c>
      <c r="E24" s="86">
        <v>5.25</v>
      </c>
      <c r="F24" s="24"/>
      <c r="G24" s="77">
        <v>22</v>
      </c>
      <c r="H24" s="149">
        <v>15</v>
      </c>
      <c r="K24" s="31" t="s">
        <v>45</v>
      </c>
      <c r="L24" s="1" t="s">
        <v>205</v>
      </c>
      <c r="M24" s="30" t="s">
        <v>179</v>
      </c>
      <c r="N24" s="1" t="s">
        <v>86</v>
      </c>
      <c r="O24" s="1">
        <v>2</v>
      </c>
      <c r="P24" s="109" t="s">
        <v>92</v>
      </c>
      <c r="Q24" s="1" t="s">
        <v>57</v>
      </c>
      <c r="R24" s="23" t="s">
        <v>182</v>
      </c>
      <c r="T24" s="10" t="s">
        <v>12</v>
      </c>
      <c r="U24" s="80" t="s">
        <v>216</v>
      </c>
      <c r="V24" s="10" t="s">
        <v>12</v>
      </c>
      <c r="W24" s="26" t="s">
        <v>135</v>
      </c>
      <c r="X24" s="11">
        <v>3</v>
      </c>
      <c r="Y24" s="17" t="s">
        <v>52</v>
      </c>
      <c r="Z24" s="1" t="s">
        <v>122</v>
      </c>
      <c r="AA24" s="11"/>
    </row>
    <row r="25" spans="2:27" ht="14.25" thickBot="1">
      <c r="D25" s="85" t="s">
        <v>134</v>
      </c>
      <c r="E25" s="86"/>
      <c r="F25" s="24"/>
      <c r="G25" s="77">
        <v>23</v>
      </c>
      <c r="H25" s="149">
        <v>15</v>
      </c>
      <c r="K25" s="32" t="s">
        <v>46</v>
      </c>
      <c r="L25" s="43" t="s">
        <v>206</v>
      </c>
      <c r="M25" s="118" t="s">
        <v>179</v>
      </c>
      <c r="N25" s="43"/>
      <c r="O25" s="43"/>
      <c r="P25" s="117" t="s">
        <v>92</v>
      </c>
      <c r="Q25" s="43"/>
      <c r="R25" s="7"/>
      <c r="T25" s="10" t="s">
        <v>13</v>
      </c>
      <c r="U25" s="80" t="s">
        <v>217</v>
      </c>
      <c r="V25" s="10" t="s">
        <v>250</v>
      </c>
      <c r="W25" s="26" t="s">
        <v>135</v>
      </c>
      <c r="X25" s="11">
        <v>1</v>
      </c>
      <c r="Y25" s="17" t="s">
        <v>52</v>
      </c>
      <c r="Z25" s="1" t="s">
        <v>123</v>
      </c>
      <c r="AA25" s="11"/>
    </row>
    <row r="26" spans="2:27" ht="27">
      <c r="D26" s="85" t="s">
        <v>148</v>
      </c>
      <c r="E26" s="86"/>
      <c r="F26" s="24"/>
      <c r="G26" s="77">
        <v>24</v>
      </c>
      <c r="H26" s="149">
        <v>15</v>
      </c>
      <c r="T26" s="10" t="s">
        <v>14</v>
      </c>
      <c r="U26" s="80" t="s">
        <v>218</v>
      </c>
      <c r="V26" s="10" t="s">
        <v>14</v>
      </c>
      <c r="W26" s="26" t="s">
        <v>140</v>
      </c>
      <c r="X26" s="11">
        <v>3</v>
      </c>
      <c r="Y26" s="17" t="s">
        <v>52</v>
      </c>
      <c r="Z26" s="2" t="s">
        <v>119</v>
      </c>
      <c r="AA26" s="23" t="s">
        <v>89</v>
      </c>
    </row>
    <row r="27" spans="2:27" ht="27">
      <c r="D27" s="85" t="s">
        <v>149</v>
      </c>
      <c r="E27" s="86"/>
      <c r="F27" s="24"/>
      <c r="G27" s="77">
        <v>25</v>
      </c>
      <c r="H27" s="149">
        <v>15</v>
      </c>
      <c r="T27" s="10" t="s">
        <v>15</v>
      </c>
      <c r="U27" s="80" t="s">
        <v>219</v>
      </c>
      <c r="V27" s="10" t="s">
        <v>251</v>
      </c>
      <c r="W27" s="26" t="s">
        <v>140</v>
      </c>
      <c r="X27" s="11">
        <v>1</v>
      </c>
      <c r="Y27" s="17" t="s">
        <v>52</v>
      </c>
      <c r="Z27" s="33" t="s">
        <v>90</v>
      </c>
      <c r="AA27" s="23" t="s">
        <v>89</v>
      </c>
    </row>
    <row r="28" spans="2:27" ht="41.25" thickBot="1">
      <c r="D28" s="87" t="s">
        <v>150</v>
      </c>
      <c r="E28" s="88"/>
      <c r="F28" s="24"/>
      <c r="G28" s="77">
        <v>26</v>
      </c>
      <c r="H28" s="149">
        <v>15</v>
      </c>
      <c r="T28" s="55" t="s">
        <v>91</v>
      </c>
      <c r="U28" s="90" t="s">
        <v>220</v>
      </c>
      <c r="V28" s="111" t="s">
        <v>172</v>
      </c>
      <c r="W28" s="56" t="s">
        <v>19</v>
      </c>
      <c r="X28" s="57">
        <v>1</v>
      </c>
      <c r="Y28" s="58" t="s">
        <v>92</v>
      </c>
      <c r="Z28" s="56" t="s">
        <v>93</v>
      </c>
      <c r="AA28" s="59" t="s">
        <v>94</v>
      </c>
    </row>
    <row r="29" spans="2:27" ht="27" customHeight="1">
      <c r="G29" s="77">
        <v>27</v>
      </c>
      <c r="H29" s="149">
        <v>15</v>
      </c>
      <c r="T29" s="34" t="s">
        <v>91</v>
      </c>
      <c r="U29" s="61" t="s">
        <v>220</v>
      </c>
      <c r="V29" s="34" t="s">
        <v>100</v>
      </c>
      <c r="W29" s="36" t="s">
        <v>19</v>
      </c>
      <c r="X29" s="37">
        <v>1</v>
      </c>
      <c r="Y29" s="41" t="s">
        <v>92</v>
      </c>
      <c r="Z29" s="36" t="s">
        <v>168</v>
      </c>
      <c r="AA29" s="40" t="s">
        <v>170</v>
      </c>
    </row>
    <row r="30" spans="2:27">
      <c r="G30" s="77">
        <v>28</v>
      </c>
      <c r="H30" s="149">
        <v>15</v>
      </c>
      <c r="T30" s="31" t="s">
        <v>98</v>
      </c>
      <c r="U30" s="80" t="s">
        <v>220</v>
      </c>
      <c r="V30" s="31" t="s">
        <v>98</v>
      </c>
      <c r="W30" s="1" t="s">
        <v>138</v>
      </c>
      <c r="X30" s="29">
        <v>3</v>
      </c>
      <c r="Y30" s="42" t="s">
        <v>52</v>
      </c>
      <c r="Z30" s="30" t="s">
        <v>124</v>
      </c>
      <c r="AA30" s="44" t="s">
        <v>101</v>
      </c>
    </row>
    <row r="31" spans="2:27">
      <c r="G31" s="77">
        <v>31</v>
      </c>
      <c r="H31" s="149">
        <v>15</v>
      </c>
      <c r="T31" s="31" t="s">
        <v>99</v>
      </c>
      <c r="U31" s="80" t="s">
        <v>220</v>
      </c>
      <c r="V31" s="31" t="s">
        <v>253</v>
      </c>
      <c r="W31" s="1" t="s">
        <v>138</v>
      </c>
      <c r="X31" s="29">
        <v>1</v>
      </c>
      <c r="Y31" s="42" t="s">
        <v>52</v>
      </c>
      <c r="Z31" s="30" t="s">
        <v>114</v>
      </c>
      <c r="AA31" s="44" t="s">
        <v>102</v>
      </c>
    </row>
    <row r="32" spans="2:27">
      <c r="G32" s="77">
        <v>32</v>
      </c>
      <c r="H32" s="149">
        <v>15</v>
      </c>
      <c r="T32" s="31" t="s">
        <v>112</v>
      </c>
      <c r="U32" s="80" t="s">
        <v>220</v>
      </c>
      <c r="V32" s="31" t="s">
        <v>112</v>
      </c>
      <c r="W32" s="1" t="s">
        <v>140</v>
      </c>
      <c r="X32" s="29">
        <v>3</v>
      </c>
      <c r="Y32" s="42" t="s">
        <v>52</v>
      </c>
      <c r="Z32" s="30" t="s">
        <v>121</v>
      </c>
      <c r="AA32" s="44" t="s">
        <v>103</v>
      </c>
    </row>
    <row r="33" spans="7:28">
      <c r="G33" s="77">
        <v>33</v>
      </c>
      <c r="H33" s="149">
        <v>15</v>
      </c>
      <c r="T33" s="31" t="s">
        <v>113</v>
      </c>
      <c r="U33" s="80" t="s">
        <v>220</v>
      </c>
      <c r="V33" s="31" t="s">
        <v>254</v>
      </c>
      <c r="W33" s="1" t="s">
        <v>301</v>
      </c>
      <c r="X33" s="29">
        <v>1</v>
      </c>
      <c r="Y33" s="42" t="s">
        <v>52</v>
      </c>
      <c r="Z33" s="30" t="s">
        <v>120</v>
      </c>
      <c r="AA33" s="44" t="s">
        <v>103</v>
      </c>
    </row>
    <row r="34" spans="7:28" ht="27">
      <c r="G34" s="77">
        <v>34</v>
      </c>
      <c r="H34" s="149">
        <v>15</v>
      </c>
      <c r="T34" s="31" t="s">
        <v>104</v>
      </c>
      <c r="U34" s="80" t="s">
        <v>220</v>
      </c>
      <c r="V34" s="31" t="s">
        <v>104</v>
      </c>
      <c r="W34" s="1" t="s">
        <v>108</v>
      </c>
      <c r="X34" s="29">
        <v>3</v>
      </c>
      <c r="Y34" s="42" t="s">
        <v>53</v>
      </c>
      <c r="Z34" s="33" t="s">
        <v>115</v>
      </c>
      <c r="AA34" s="11" t="s">
        <v>107</v>
      </c>
    </row>
    <row r="35" spans="7:28" ht="27">
      <c r="G35" s="77">
        <v>35</v>
      </c>
      <c r="H35" s="149">
        <v>15</v>
      </c>
      <c r="T35" s="34" t="s">
        <v>105</v>
      </c>
      <c r="U35" s="91" t="s">
        <v>220</v>
      </c>
      <c r="V35" s="34" t="s">
        <v>255</v>
      </c>
      <c r="W35" s="48"/>
      <c r="X35" s="37"/>
      <c r="Y35" s="41" t="s">
        <v>53</v>
      </c>
      <c r="Z35" s="39" t="s">
        <v>115</v>
      </c>
      <c r="AA35" s="35" t="s">
        <v>107</v>
      </c>
    </row>
    <row r="36" spans="7:28">
      <c r="G36" s="77">
        <v>36</v>
      </c>
      <c r="H36" s="149">
        <v>15</v>
      </c>
      <c r="T36" s="34" t="s">
        <v>132</v>
      </c>
      <c r="U36" s="91" t="s">
        <v>221</v>
      </c>
      <c r="V36" s="106" t="s">
        <v>165</v>
      </c>
      <c r="W36" s="36" t="s">
        <v>141</v>
      </c>
      <c r="X36" s="37">
        <v>3</v>
      </c>
      <c r="Y36" s="38" t="s">
        <v>53</v>
      </c>
      <c r="Z36" s="116" t="s">
        <v>183</v>
      </c>
      <c r="AA36" s="40"/>
      <c r="AB36" s="45"/>
    </row>
    <row r="37" spans="7:28">
      <c r="G37" s="77">
        <v>37</v>
      </c>
      <c r="H37" s="149">
        <v>15</v>
      </c>
      <c r="T37" s="31" t="s">
        <v>164</v>
      </c>
      <c r="U37" s="80" t="s">
        <v>222</v>
      </c>
      <c r="V37" s="106" t="s">
        <v>260</v>
      </c>
      <c r="W37" s="30"/>
      <c r="X37" s="29"/>
      <c r="Y37" s="17"/>
      <c r="Z37" s="30"/>
      <c r="AA37" s="23"/>
    </row>
    <row r="38" spans="7:28" ht="26.25" customHeight="1">
      <c r="G38" s="77">
        <v>38</v>
      </c>
      <c r="H38" s="149">
        <v>15</v>
      </c>
      <c r="T38" s="49" t="s">
        <v>162</v>
      </c>
      <c r="U38" s="81" t="s">
        <v>223</v>
      </c>
      <c r="V38" s="110" t="s">
        <v>166</v>
      </c>
      <c r="W38" s="3" t="s">
        <v>141</v>
      </c>
      <c r="X38" s="9">
        <v>1</v>
      </c>
      <c r="Y38" s="16" t="s">
        <v>53</v>
      </c>
      <c r="Z38" s="3" t="s">
        <v>57</v>
      </c>
      <c r="AA38" s="9"/>
    </row>
    <row r="39" spans="7:28" ht="26.25" customHeight="1">
      <c r="G39" s="77">
        <v>39</v>
      </c>
      <c r="H39" s="149">
        <v>15</v>
      </c>
      <c r="T39" s="31" t="s">
        <v>163</v>
      </c>
      <c r="U39" s="77" t="s">
        <v>224</v>
      </c>
      <c r="V39" s="110" t="s">
        <v>259</v>
      </c>
      <c r="W39" s="1"/>
      <c r="X39" s="1"/>
      <c r="Y39" s="16" t="s">
        <v>53</v>
      </c>
      <c r="Z39" s="1"/>
      <c r="AA39" s="11"/>
    </row>
    <row r="40" spans="7:28" ht="27" customHeight="1">
      <c r="G40" s="77">
        <v>40</v>
      </c>
      <c r="H40" s="149">
        <v>15</v>
      </c>
      <c r="T40" s="130" t="s">
        <v>45</v>
      </c>
      <c r="U40" s="130" t="s">
        <v>225</v>
      </c>
      <c r="V40" s="130" t="s">
        <v>179</v>
      </c>
      <c r="W40" s="130" t="s">
        <v>142</v>
      </c>
      <c r="X40" s="130">
        <v>1</v>
      </c>
      <c r="Y40" s="131" t="s">
        <v>53</v>
      </c>
      <c r="Z40" s="130" t="s">
        <v>57</v>
      </c>
      <c r="AA40" s="132" t="s">
        <v>182</v>
      </c>
    </row>
    <row r="41" spans="7:28" ht="13.5" customHeight="1">
      <c r="G41" s="77">
        <v>41</v>
      </c>
      <c r="H41" s="149">
        <v>15</v>
      </c>
      <c r="T41" s="130" t="s">
        <v>46</v>
      </c>
      <c r="U41" s="130" t="s">
        <v>226</v>
      </c>
      <c r="V41" s="130" t="s">
        <v>258</v>
      </c>
      <c r="W41" s="130"/>
      <c r="X41" s="130"/>
      <c r="Y41" s="131" t="s">
        <v>53</v>
      </c>
      <c r="Z41" s="130"/>
      <c r="AA41" s="130"/>
    </row>
    <row r="42" spans="7:28" ht="13.5" customHeight="1">
      <c r="G42" s="77">
        <v>42</v>
      </c>
      <c r="H42" s="149">
        <v>3.75</v>
      </c>
      <c r="T42" s="30" t="s">
        <v>45</v>
      </c>
      <c r="U42" s="1" t="s">
        <v>225</v>
      </c>
      <c r="V42" s="1" t="s">
        <v>180</v>
      </c>
      <c r="W42" s="1" t="s">
        <v>141</v>
      </c>
      <c r="X42" s="1">
        <v>2</v>
      </c>
      <c r="Y42" s="16" t="s">
        <v>53</v>
      </c>
      <c r="Z42" s="1" t="s">
        <v>57</v>
      </c>
      <c r="AA42" s="1"/>
    </row>
    <row r="43" spans="7:28">
      <c r="T43" s="30" t="s">
        <v>46</v>
      </c>
      <c r="U43" s="1" t="s">
        <v>226</v>
      </c>
      <c r="V43" s="1" t="s">
        <v>256</v>
      </c>
      <c r="W43" s="1"/>
      <c r="X43" s="1"/>
      <c r="Y43" s="16" t="s">
        <v>53</v>
      </c>
      <c r="Z43" s="1"/>
      <c r="AA43" s="1"/>
    </row>
    <row r="44" spans="7:28">
      <c r="T44" s="30"/>
      <c r="U44" s="1"/>
      <c r="V44" s="1"/>
      <c r="W44" s="1"/>
      <c r="X44" s="1"/>
      <c r="Y44" s="16"/>
      <c r="Z44" s="1"/>
      <c r="AA44" s="1"/>
    </row>
    <row r="45" spans="7:28">
      <c r="T45" s="30"/>
      <c r="U45" s="1"/>
      <c r="V45" s="1"/>
      <c r="W45" s="1"/>
      <c r="X45" s="1"/>
      <c r="Y45" s="16"/>
      <c r="Z45" s="1"/>
      <c r="AA45" s="1"/>
    </row>
    <row r="47" spans="7:28" ht="42" customHeight="1"/>
  </sheetData>
  <mergeCells count="14">
    <mergeCell ref="M3:Q3"/>
    <mergeCell ref="V3:Z3"/>
    <mergeCell ref="M4:Q11"/>
    <mergeCell ref="V4:Z11"/>
    <mergeCell ref="K13:L13"/>
    <mergeCell ref="M13:O13"/>
    <mergeCell ref="Z13:Z14"/>
    <mergeCell ref="AA13:AA14"/>
    <mergeCell ref="P13:P14"/>
    <mergeCell ref="Q13:Q14"/>
    <mergeCell ref="R13:R14"/>
    <mergeCell ref="T13:U13"/>
    <mergeCell ref="V13:X13"/>
    <mergeCell ref="Y13:Y14"/>
  </mergeCells>
  <phoneticPr fontId="2"/>
  <pageMargins left="0.38" right="0.26" top="0.56999999999999995" bottom="0.73" header="0.51200000000000001" footer="0.51200000000000001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72"/>
  <sheetViews>
    <sheetView tabSelected="1" view="pageBreakPreview" topLeftCell="A55" zoomScaleNormal="100" zoomScaleSheetLayoutView="100" workbookViewId="0">
      <selection activeCell="J61" sqref="J61"/>
    </sheetView>
  </sheetViews>
  <sheetFormatPr defaultRowHeight="14.25"/>
  <cols>
    <col min="1" max="1" width="7.125" style="287" customWidth="1"/>
    <col min="2" max="2" width="1.25" style="209" customWidth="1"/>
    <col min="3" max="8" width="4.125" style="209" customWidth="1"/>
    <col min="9" max="9" width="19.5" style="209" customWidth="1"/>
    <col min="10" max="10" width="34" style="209" customWidth="1"/>
    <col min="11" max="11" width="10.625" style="210" customWidth="1"/>
    <col min="12" max="12" width="9.375" style="210" customWidth="1"/>
    <col min="13" max="13" width="4.5" style="209" customWidth="1"/>
    <col min="14" max="14" width="9.875" style="209" customWidth="1"/>
    <col min="15" max="15" width="4" style="209" customWidth="1"/>
    <col min="16" max="16" width="14" style="209" customWidth="1"/>
    <col min="17" max="17" width="7.125" style="209" customWidth="1"/>
    <col min="18" max="18" width="9" style="211"/>
    <col min="19" max="19" width="12.125" style="212" customWidth="1"/>
    <col min="20" max="20" width="11.75" style="209" bestFit="1" customWidth="1"/>
    <col min="21" max="16384" width="9" style="209"/>
  </cols>
  <sheetData>
    <row r="1" spans="1:28" s="221" customFormat="1" ht="16.5" customHeight="1">
      <c r="A1" s="284"/>
      <c r="R1" s="207"/>
      <c r="S1" s="208"/>
    </row>
    <row r="2" spans="1:28" s="221" customFormat="1" ht="26.25" customHeight="1">
      <c r="A2" s="284"/>
      <c r="R2" s="207"/>
      <c r="S2" s="208"/>
    </row>
    <row r="3" spans="1:28" s="221" customFormat="1" ht="35.25" customHeight="1">
      <c r="A3" s="284"/>
      <c r="N3" s="340"/>
      <c r="O3" s="341"/>
      <c r="P3" s="341"/>
      <c r="R3" s="207"/>
      <c r="S3" s="208"/>
    </row>
    <row r="4" spans="1:28" s="221" customFormat="1" ht="15.95" customHeight="1">
      <c r="A4" s="284"/>
      <c r="C4" s="273" t="s">
        <v>368</v>
      </c>
      <c r="R4" s="207"/>
      <c r="S4" s="208"/>
    </row>
    <row r="5" spans="1:28" s="221" customFormat="1" ht="18.75" customHeight="1">
      <c r="A5" s="284"/>
      <c r="R5" s="207"/>
      <c r="S5" s="208"/>
    </row>
    <row r="6" spans="1:28" s="221" customFormat="1" ht="18.75" customHeight="1">
      <c r="A6" s="284"/>
      <c r="R6" s="207"/>
      <c r="S6" s="208"/>
    </row>
    <row r="7" spans="1:28" s="221" customFormat="1" ht="21.75" customHeight="1">
      <c r="A7" s="284"/>
      <c r="K7" s="248" t="s">
        <v>367</v>
      </c>
      <c r="R7" s="207"/>
      <c r="S7" s="208"/>
    </row>
    <row r="8" spans="1:28" s="221" customFormat="1" ht="21.75" customHeight="1">
      <c r="A8" s="284"/>
      <c r="K8" s="249" t="s">
        <v>346</v>
      </c>
      <c r="R8" s="207"/>
      <c r="S8" s="208"/>
    </row>
    <row r="9" spans="1:28" s="221" customFormat="1" ht="19.5" customHeight="1">
      <c r="A9" s="284"/>
      <c r="R9" s="207"/>
      <c r="S9" s="208"/>
    </row>
    <row r="10" spans="1:28" s="221" customFormat="1" ht="19.5" customHeight="1">
      <c r="A10" s="284"/>
      <c r="R10" s="207"/>
      <c r="S10" s="208"/>
    </row>
    <row r="11" spans="1:28" s="221" customFormat="1" ht="34.5" customHeight="1">
      <c r="A11" s="284"/>
      <c r="R11" s="207"/>
      <c r="S11" s="208"/>
    </row>
    <row r="12" spans="1:28" s="215" customFormat="1" ht="30.75" customHeight="1">
      <c r="A12" s="284"/>
      <c r="B12" s="221"/>
      <c r="C12" s="221"/>
      <c r="D12" s="221"/>
      <c r="E12" s="221"/>
      <c r="F12" s="221"/>
      <c r="G12" s="221"/>
      <c r="H12" s="221"/>
      <c r="I12" s="221"/>
      <c r="J12" s="250" t="s">
        <v>357</v>
      </c>
      <c r="K12" s="221"/>
      <c r="L12" s="221"/>
      <c r="M12" s="221"/>
      <c r="N12" s="221"/>
      <c r="O12" s="221"/>
      <c r="P12" s="221"/>
      <c r="Q12" s="221"/>
      <c r="R12" s="213"/>
      <c r="S12" s="214"/>
    </row>
    <row r="13" spans="1:28" s="215" customFormat="1" ht="39" customHeight="1">
      <c r="A13" s="284"/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13"/>
      <c r="S13" s="214"/>
      <c r="AB13" s="217"/>
    </row>
    <row r="14" spans="1:28" s="215" customFormat="1" ht="24" customHeight="1">
      <c r="A14" s="284"/>
      <c r="B14" s="221"/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13"/>
      <c r="S14" s="214"/>
      <c r="AB14" s="217"/>
    </row>
    <row r="15" spans="1:28" s="215" customFormat="1" ht="24" customHeight="1">
      <c r="A15" s="284"/>
      <c r="B15" s="221"/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13"/>
      <c r="S15" s="214"/>
      <c r="AB15" s="217"/>
    </row>
    <row r="16" spans="1:28" s="215" customFormat="1" ht="24" customHeight="1">
      <c r="A16" s="284"/>
      <c r="B16" s="221"/>
      <c r="C16" s="221"/>
      <c r="D16" s="221"/>
      <c r="E16" s="221"/>
      <c r="F16" s="221"/>
      <c r="G16" s="221"/>
      <c r="H16" s="221"/>
      <c r="J16" s="221"/>
      <c r="K16" s="221"/>
      <c r="L16" s="221"/>
      <c r="M16" s="221"/>
      <c r="N16" s="221"/>
      <c r="O16" s="221"/>
      <c r="P16" s="221"/>
      <c r="Q16" s="221"/>
      <c r="R16" s="213"/>
      <c r="S16" s="214"/>
      <c r="AB16" s="217"/>
    </row>
    <row r="17" spans="1:28" s="215" customFormat="1" ht="24" customHeight="1">
      <c r="A17" s="284"/>
      <c r="B17" s="221"/>
      <c r="C17" s="221"/>
      <c r="D17" s="221"/>
      <c r="E17" s="221"/>
      <c r="F17" s="221"/>
      <c r="G17" s="221"/>
      <c r="H17" s="221"/>
      <c r="I17" s="248" t="s">
        <v>348</v>
      </c>
      <c r="J17" s="221"/>
      <c r="K17" s="221"/>
      <c r="L17" s="221"/>
      <c r="M17" s="221"/>
      <c r="N17" s="221"/>
      <c r="O17" s="221"/>
      <c r="P17" s="221"/>
      <c r="Q17" s="221"/>
      <c r="R17" s="213"/>
      <c r="S17" s="214"/>
      <c r="AB17" s="217"/>
    </row>
    <row r="18" spans="1:28" s="215" customFormat="1" ht="24" customHeight="1">
      <c r="A18" s="284"/>
      <c r="B18" s="221"/>
      <c r="C18" s="221"/>
      <c r="D18" s="221"/>
      <c r="E18" s="221"/>
      <c r="F18" s="221"/>
      <c r="G18" s="221"/>
      <c r="H18" s="221"/>
      <c r="I18" s="248" t="s">
        <v>347</v>
      </c>
      <c r="J18" s="221"/>
      <c r="K18" s="221"/>
      <c r="L18" s="221"/>
      <c r="M18" s="221"/>
      <c r="N18" s="221"/>
      <c r="O18" s="221"/>
      <c r="P18" s="221"/>
      <c r="Q18" s="221"/>
      <c r="R18" s="213"/>
      <c r="S18" s="214"/>
      <c r="AB18" s="217"/>
    </row>
    <row r="19" spans="1:28" s="215" customFormat="1" ht="24" customHeight="1">
      <c r="A19" s="284"/>
      <c r="B19" s="221"/>
      <c r="C19" s="221"/>
      <c r="D19" s="221"/>
      <c r="E19" s="221"/>
      <c r="F19" s="221"/>
      <c r="G19" s="221"/>
      <c r="H19" s="221"/>
      <c r="I19" s="248" t="s">
        <v>349</v>
      </c>
      <c r="J19" s="289"/>
      <c r="K19" s="221" t="s">
        <v>359</v>
      </c>
      <c r="L19" s="221"/>
      <c r="M19" s="221"/>
      <c r="N19" s="221"/>
      <c r="O19" s="221"/>
      <c r="P19" s="221"/>
      <c r="Q19" s="221"/>
      <c r="R19" s="213"/>
      <c r="S19" s="214"/>
      <c r="AB19" s="217"/>
    </row>
    <row r="20" spans="1:28" s="215" customFormat="1" ht="27.75" customHeight="1">
      <c r="A20" s="284"/>
      <c r="B20" s="221"/>
      <c r="C20" s="221"/>
      <c r="D20" s="221"/>
      <c r="E20" s="221"/>
      <c r="F20" s="221"/>
      <c r="G20" s="221"/>
      <c r="H20" s="221"/>
      <c r="I20" s="221"/>
      <c r="J20" s="256"/>
      <c r="K20" s="221"/>
      <c r="L20" s="221"/>
      <c r="M20" s="221"/>
      <c r="N20" s="221"/>
      <c r="O20" s="221"/>
      <c r="P20" s="221"/>
      <c r="Q20" s="221"/>
      <c r="R20" s="213"/>
      <c r="S20" s="214"/>
      <c r="AB20" s="217"/>
    </row>
    <row r="21" spans="1:28" s="215" customFormat="1" ht="27.75" customHeight="1">
      <c r="A21" s="284"/>
      <c r="B21" s="221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13"/>
      <c r="S21" s="214"/>
      <c r="AB21" s="217"/>
    </row>
    <row r="22" spans="1:28" s="215" customFormat="1" ht="27.75" customHeight="1">
      <c r="A22" s="284"/>
      <c r="B22" s="221"/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13"/>
      <c r="S22" s="214"/>
      <c r="AB22" s="217"/>
    </row>
    <row r="23" spans="1:28" s="215" customFormat="1" ht="14.25" customHeight="1">
      <c r="A23" s="285"/>
      <c r="B23" s="216"/>
      <c r="C23" s="216"/>
      <c r="D23" s="216"/>
      <c r="E23" s="216"/>
      <c r="F23" s="216"/>
      <c r="G23" s="216"/>
      <c r="H23" s="216"/>
      <c r="I23" s="216"/>
      <c r="J23" s="288" t="s">
        <v>366</v>
      </c>
      <c r="K23" s="218"/>
      <c r="L23" s="218"/>
      <c r="M23" s="219"/>
      <c r="N23" s="219"/>
      <c r="O23" s="219"/>
      <c r="P23" s="219"/>
      <c r="R23" s="213"/>
      <c r="S23" s="214"/>
      <c r="AB23" s="217"/>
    </row>
    <row r="24" spans="1:28" s="227" customFormat="1" ht="15.75" customHeight="1">
      <c r="A24" s="277"/>
      <c r="B24" s="224"/>
      <c r="C24" s="224"/>
      <c r="D24" s="224"/>
      <c r="E24" s="224"/>
      <c r="F24" s="224"/>
      <c r="G24" s="224"/>
      <c r="H24" s="224"/>
      <c r="I24" s="224"/>
      <c r="J24" s="224"/>
      <c r="K24" s="225"/>
      <c r="L24" s="225"/>
      <c r="M24" s="226"/>
      <c r="N24" s="226"/>
      <c r="O24" s="226"/>
      <c r="P24" s="226"/>
      <c r="R24" s="228"/>
      <c r="S24" s="229"/>
      <c r="AB24" s="230"/>
    </row>
    <row r="25" spans="1:28" s="227" customFormat="1" ht="12.75" customHeight="1">
      <c r="A25" s="277"/>
      <c r="B25" s="224"/>
      <c r="C25" s="224"/>
      <c r="D25" s="224"/>
      <c r="E25" s="224"/>
      <c r="F25" s="224"/>
      <c r="G25" s="224"/>
      <c r="H25" s="224"/>
      <c r="I25" s="224"/>
      <c r="J25" s="224"/>
      <c r="K25" s="225"/>
      <c r="L25" s="225"/>
      <c r="M25" s="226"/>
      <c r="N25" s="226"/>
      <c r="O25" s="226"/>
      <c r="P25" s="226"/>
      <c r="R25" s="228"/>
      <c r="S25" s="229"/>
      <c r="AB25" s="230"/>
    </row>
    <row r="26" spans="1:28" s="227" customFormat="1" ht="12.75" customHeight="1">
      <c r="A26" s="277"/>
      <c r="B26" s="224"/>
      <c r="C26" s="276"/>
      <c r="D26" s="224"/>
      <c r="E26" s="224"/>
      <c r="F26" s="224"/>
      <c r="G26" s="224"/>
      <c r="H26" s="224"/>
      <c r="I26" s="224"/>
      <c r="J26" s="224"/>
      <c r="K26" s="225"/>
      <c r="L26" s="225"/>
      <c r="M26" s="226"/>
      <c r="N26" s="226"/>
      <c r="O26" s="226"/>
      <c r="P26" s="226"/>
      <c r="R26" s="228"/>
      <c r="S26" s="229"/>
      <c r="AB26" s="230"/>
    </row>
    <row r="27" spans="1:28" s="227" customFormat="1" ht="12.75" customHeight="1">
      <c r="A27" s="277"/>
      <c r="B27" s="224"/>
      <c r="C27" s="275"/>
      <c r="D27" s="224"/>
      <c r="E27" s="224"/>
      <c r="F27" s="224"/>
      <c r="G27" s="224"/>
      <c r="H27" s="224"/>
      <c r="I27" s="224"/>
      <c r="J27" s="224"/>
      <c r="K27" s="225"/>
      <c r="L27" s="225"/>
      <c r="M27" s="226"/>
      <c r="N27" s="232"/>
      <c r="O27" s="232"/>
      <c r="P27" s="226"/>
      <c r="R27" s="228"/>
      <c r="S27" s="229"/>
      <c r="AB27" s="230"/>
    </row>
    <row r="28" spans="1:28" s="227" customFormat="1" ht="12.75" customHeight="1" thickBot="1">
      <c r="A28" s="277"/>
      <c r="B28" s="224"/>
      <c r="C28" s="224"/>
      <c r="D28" s="224"/>
      <c r="E28" s="224"/>
      <c r="F28" s="224"/>
      <c r="G28" s="224"/>
      <c r="H28" s="224"/>
      <c r="I28" s="224"/>
      <c r="J28" s="224"/>
      <c r="K28" s="225"/>
      <c r="L28" s="225"/>
      <c r="M28" s="226"/>
      <c r="N28" s="226"/>
      <c r="O28" s="226"/>
      <c r="P28" s="226"/>
      <c r="R28" s="228"/>
      <c r="S28" s="229"/>
      <c r="AB28" s="230"/>
    </row>
    <row r="29" spans="1:28" s="231" customFormat="1" ht="15.75" customHeight="1" thickBot="1">
      <c r="A29" s="286"/>
      <c r="B29" s="233"/>
      <c r="C29" s="234"/>
      <c r="D29" s="234"/>
      <c r="E29" s="234"/>
      <c r="F29" s="234" t="s">
        <v>345</v>
      </c>
      <c r="G29" s="234"/>
      <c r="H29" s="234"/>
      <c r="I29" s="243"/>
      <c r="J29" s="244" t="s">
        <v>338</v>
      </c>
      <c r="K29" s="244" t="s">
        <v>339</v>
      </c>
      <c r="L29" s="246" t="s">
        <v>340</v>
      </c>
      <c r="M29" s="235"/>
      <c r="N29" s="274" t="s">
        <v>360</v>
      </c>
      <c r="O29" s="235"/>
      <c r="P29" s="245" t="s">
        <v>341</v>
      </c>
      <c r="R29" s="236"/>
      <c r="S29" s="237"/>
      <c r="AB29" s="230"/>
    </row>
    <row r="30" spans="1:28" s="227" customFormat="1" ht="27" customHeight="1">
      <c r="A30" s="277"/>
      <c r="B30" s="296" t="str">
        <f>IF($Y30="","",IF(AND($Y30=0,$S30="本工事費"),$S30,IF(AND($Y30=0,$S30="附帯工事費"),$S30,IF(AND($Y30=0,$S30="工事合計"),"工事費計",IF(AND($Y30=0,$S30="契約保証費"),"契約保証費計",IF($S30="共通仮設費"," * *直接工事費* *",IF($S30="直接工事費","本 工 事 費",IF($Y30=0,$S30,""))))))))</f>
        <v/>
      </c>
      <c r="C30" s="257" t="str">
        <f>IF($Y30=1,IF($S30="", "",IF(RIGHT($S30, 2) = "積上", IF(OR($S30="一般管理費積上", $S30="現場管理費積上", AND($S30="仮設費積上",Z30 = 2)), $S30, LEFT($S30, LEN($S30) - 2)), IF($S30="共通仮設費率額","共通仮設費率分", IF($S30="共通仮設費合計","* *共通仮設費計* *",IF($S30="工事合計","* *工事費* *",IF(OR($S30="共通仮設費積上合計",$S30="純工事費",$S30="工事原価",$S30="工事価格",$S30="消費税相当額"),"* *" &amp;$S30&amp; "* *",$S30)))))),  "")</f>
        <v/>
      </c>
      <c r="D30" s="278" t="str">
        <f t="shared" ref="D30:D46" si="0">IF($Y30=2,IF($S30="","",$S30),"")</f>
        <v/>
      </c>
      <c r="E30" s="278" t="str">
        <f t="shared" ref="E30:E46" si="1">IF($Y30=3,IF($S30="","",$S30),"")</f>
        <v/>
      </c>
      <c r="F30" s="278" t="str">
        <f t="shared" ref="F30:F46" si="2">IF($Y30=4,IF($S30="","",$S30),"")</f>
        <v/>
      </c>
      <c r="G30" s="278" t="str">
        <f t="shared" ref="G30:G46" si="3">IF($Y30=5,IF($S30="","",$S30),"")</f>
        <v/>
      </c>
      <c r="H30" s="278" t="str">
        <f t="shared" ref="H30:H46" si="4">IF($Y30=6,IF($S30="","",$S30),"")</f>
        <v/>
      </c>
      <c r="I30" s="279"/>
      <c r="J30" s="280" t="str">
        <f t="shared" ref="J30:J46" si="5">IF($T30="","",IF($Z30=2,"",$T30))</f>
        <v/>
      </c>
      <c r="K30" s="304" t="str">
        <f>IF($AA30="",IF($V30="","",$V30),$AA30)</f>
        <v/>
      </c>
      <c r="L30" s="365" t="str">
        <f>+IF(U30="",IF(Z30=2,"1",""),IF(INT(IF(AB30=0,U30,AB30)),INT(IF(AB30=0,U30,AB30)),"0"))</f>
        <v/>
      </c>
      <c r="M30" s="366" t="str">
        <f>+IF(U30="","",IF(AB30=0,IF(U30-INT(U30),U30-INT(U30),""),IF(AB30-INT(AB30),AB30-INT(AB30),"")))</f>
        <v/>
      </c>
      <c r="N30" s="281" t="str">
        <f>+IF(W30="","",IF(INT(W30),INT(W30),"0"))</f>
        <v/>
      </c>
      <c r="O30" s="282" t="str">
        <f>+IF(W30="","",IF(W30-INT(W30),W30-INT(W30),""))</f>
        <v/>
      </c>
      <c r="P30" s="283" t="str">
        <f>IF(AND($S30="共通仮設費",$Y30=0),$A30,IF($X30="","",$X30))</f>
        <v/>
      </c>
      <c r="R30" s="228"/>
      <c r="S30" s="229"/>
      <c r="AB30" s="230"/>
    </row>
    <row r="31" spans="1:28" s="227" customFormat="1" ht="27" customHeight="1">
      <c r="A31" s="277"/>
      <c r="B31" s="297" t="str">
        <f>IF($Y31="","",IF(AND($Y31=0,$S31="本工事費"),$S31,IF(AND($Y31=0,$S31="附帯工事費"),$S31,IF(AND($Y31=0,$S31="工事合計"),"工事費計",IF(AND($Y31=0,$S31="契約保証費"),"契約保証費計",IF($S31="共通仮設費"," * *直接工事費* *",IF($S31="直接工事費","本 工 事 費",IF($Y31=0,$S31,""))))))))</f>
        <v/>
      </c>
      <c r="C31" s="257" t="str">
        <f t="shared" ref="C31:C46" si="6">IF($Y31=1,IF($S31="", "",IF(RIGHT($S31, 2) = "積上", IF(OR($S31="一般管理費積上", $S31="現場管理費積上", AND($S31="仮設費積上",Z31 = 2)), $S31, LEFT($S31, LEN($S31) - 2)), IF($S31="共通仮設費率額","共通仮設費率分", IF($S31="共通仮設費合計","* *共通仮設費計* *",IF($S31="工事合計","* *工事費* *",IF(OR($S31="共通仮設費積上合計",$S31="純工事費",$S31="工事原価",$S31="工事価格",$S31="消費税相当額"),"* *" &amp;$S31&amp; "* *",$S31)))))),  "")</f>
        <v/>
      </c>
      <c r="D31" s="257" t="str">
        <f t="shared" si="0"/>
        <v/>
      </c>
      <c r="E31" s="257" t="str">
        <f t="shared" si="1"/>
        <v/>
      </c>
      <c r="F31" s="257" t="str">
        <f t="shared" si="2"/>
        <v/>
      </c>
      <c r="G31" s="257" t="str">
        <f t="shared" si="3"/>
        <v/>
      </c>
      <c r="H31" s="257" t="str">
        <f t="shared" si="4"/>
        <v/>
      </c>
      <c r="I31" s="258"/>
      <c r="J31" s="259" t="str">
        <f t="shared" si="5"/>
        <v/>
      </c>
      <c r="K31" s="271" t="str">
        <f>IF($AA31="",IF($V31="","",$V31),$AA31)</f>
        <v/>
      </c>
      <c r="L31" s="265" t="str">
        <f>+IF(U31="",IF(Z31=2,"1",""),IF(INT(IF(AB31=0,U31,AB31)),INT(IF(AB31=0,U31,AB31)),"0"))</f>
        <v/>
      </c>
      <c r="M31" s="269" t="str">
        <f>+IF(U31="","",IF(AB31=0,IF(U31-INT(U31),U31-INT(U31),""),IF(AB31-INT(AB31),AB31-INT(AB31),"")))</f>
        <v/>
      </c>
      <c r="N31" s="265" t="str">
        <f t="shared" ref="N31:N46" si="7">+IF(W31="","",IF(INT(W31),INT(W31),"0"))</f>
        <v/>
      </c>
      <c r="O31" s="267" t="str">
        <f t="shared" ref="O31:O46" si="8">+IF(W31="","",IF(W31-INT(W31),W31-INT(W31),""))</f>
        <v/>
      </c>
      <c r="P31" s="263" t="str">
        <f>IF(AND($S31="共通仮設費",$Y31=0),$A30,IF($X31="","",$X31))</f>
        <v/>
      </c>
      <c r="R31" s="228"/>
      <c r="S31" s="229"/>
      <c r="AB31" s="230"/>
    </row>
    <row r="32" spans="1:28" s="227" customFormat="1" ht="27" customHeight="1">
      <c r="A32" s="277"/>
      <c r="B32" s="297" t="str">
        <f t="shared" ref="B32:B46" si="9">IF($Y32="","",IF(AND($Y32=0,$S32="本工事費"),$S32,IF(AND($Y32=0,$S32="附帯工事費"),$S32,IF(AND($Y32=0,$S32="工事合計"),"工事費計",IF(AND($Y32=0,$S32="契約保証費"),"契約保証費計",IF($S32="共通仮設費"," * *直接工事費* *",IF($S32="直接工事費","本 工 事 費",IF($Y32=0,$S32,""))))))))</f>
        <v/>
      </c>
      <c r="C32" s="257" t="str">
        <f t="shared" si="6"/>
        <v/>
      </c>
      <c r="D32" s="257" t="str">
        <f t="shared" si="0"/>
        <v/>
      </c>
      <c r="E32" s="257" t="str">
        <f t="shared" si="1"/>
        <v/>
      </c>
      <c r="F32" s="257" t="str">
        <f t="shared" si="2"/>
        <v/>
      </c>
      <c r="G32" s="257" t="str">
        <f t="shared" si="3"/>
        <v/>
      </c>
      <c r="H32" s="257" t="str">
        <f t="shared" si="4"/>
        <v/>
      </c>
      <c r="I32" s="258"/>
      <c r="J32" s="259" t="str">
        <f t="shared" si="5"/>
        <v/>
      </c>
      <c r="K32" s="271" t="str">
        <f t="shared" ref="K32:K46" si="10">IF($AA32="",IF($V32="","",$V32),$AA32)</f>
        <v/>
      </c>
      <c r="L32" s="265" t="str">
        <f t="shared" ref="L32:L46" si="11">+IF(U32="",IF(Z32=2,"1",""),IF(INT(IF(AB32=0,U32,AB32)),INT(IF(AB32=0,U32,AB32)),"0"))</f>
        <v/>
      </c>
      <c r="M32" s="269" t="str">
        <f t="shared" ref="M32:M46" si="12">+IF(U32="","",IF(AB32=0,IF(U32-INT(U32),U32-INT(U32),""),IF(AB32-INT(AB32),AB32-INT(AB32),"")))</f>
        <v/>
      </c>
      <c r="N32" s="265" t="str">
        <f t="shared" si="7"/>
        <v/>
      </c>
      <c r="O32" s="267" t="str">
        <f t="shared" si="8"/>
        <v/>
      </c>
      <c r="P32" s="263" t="str">
        <f>IF(AND($S32="共通仮設費",$Y32=0),$A30,IF($X32="","",$X32))</f>
        <v/>
      </c>
      <c r="R32" s="228"/>
      <c r="S32" s="229"/>
      <c r="AB32" s="230"/>
    </row>
    <row r="33" spans="1:28" s="227" customFormat="1" ht="27" customHeight="1">
      <c r="A33" s="277"/>
      <c r="B33" s="297" t="str">
        <f t="shared" si="9"/>
        <v/>
      </c>
      <c r="C33" s="257" t="str">
        <f t="shared" si="6"/>
        <v/>
      </c>
      <c r="D33" s="257" t="str">
        <f t="shared" si="0"/>
        <v/>
      </c>
      <c r="E33" s="257" t="str">
        <f t="shared" si="1"/>
        <v/>
      </c>
      <c r="F33" s="257" t="str">
        <f t="shared" si="2"/>
        <v/>
      </c>
      <c r="G33" s="257" t="str">
        <f t="shared" si="3"/>
        <v/>
      </c>
      <c r="H33" s="257" t="str">
        <f t="shared" si="4"/>
        <v/>
      </c>
      <c r="I33" s="258"/>
      <c r="J33" s="259" t="str">
        <f t="shared" si="5"/>
        <v/>
      </c>
      <c r="K33" s="271" t="str">
        <f t="shared" si="10"/>
        <v/>
      </c>
      <c r="L33" s="265" t="str">
        <f t="shared" si="11"/>
        <v/>
      </c>
      <c r="M33" s="269" t="str">
        <f t="shared" si="12"/>
        <v/>
      </c>
      <c r="N33" s="265" t="str">
        <f t="shared" si="7"/>
        <v/>
      </c>
      <c r="O33" s="267" t="str">
        <f t="shared" si="8"/>
        <v/>
      </c>
      <c r="P33" s="263" t="str">
        <f>IF(AND($S33="共通仮設費",$Y33=0),$A30,IF($X33="","",$X33))</f>
        <v/>
      </c>
      <c r="R33" s="228"/>
      <c r="S33" s="229"/>
      <c r="AB33" s="230"/>
    </row>
    <row r="34" spans="1:28" s="227" customFormat="1" ht="27" customHeight="1">
      <c r="A34" s="277"/>
      <c r="B34" s="297" t="str">
        <f t="shared" si="9"/>
        <v/>
      </c>
      <c r="C34" s="257" t="str">
        <f t="shared" si="6"/>
        <v/>
      </c>
      <c r="D34" s="257" t="str">
        <f t="shared" si="0"/>
        <v/>
      </c>
      <c r="E34" s="257" t="str">
        <f t="shared" si="1"/>
        <v/>
      </c>
      <c r="F34" s="257" t="str">
        <f t="shared" si="2"/>
        <v/>
      </c>
      <c r="G34" s="257" t="str">
        <f t="shared" si="3"/>
        <v/>
      </c>
      <c r="H34" s="257" t="str">
        <f t="shared" si="4"/>
        <v/>
      </c>
      <c r="I34" s="258"/>
      <c r="J34" s="259" t="str">
        <f t="shared" si="5"/>
        <v/>
      </c>
      <c r="K34" s="271" t="str">
        <f t="shared" si="10"/>
        <v/>
      </c>
      <c r="L34" s="265" t="str">
        <f t="shared" si="11"/>
        <v/>
      </c>
      <c r="M34" s="269" t="str">
        <f t="shared" si="12"/>
        <v/>
      </c>
      <c r="N34" s="265" t="str">
        <f t="shared" si="7"/>
        <v/>
      </c>
      <c r="O34" s="267" t="str">
        <f t="shared" si="8"/>
        <v/>
      </c>
      <c r="P34" s="263" t="str">
        <f>IF(AND($S34="共通仮設費",$Y34=0),$A30,IF($X34="","",$X34))</f>
        <v/>
      </c>
      <c r="R34" s="228"/>
      <c r="S34" s="229"/>
      <c r="AB34" s="230"/>
    </row>
    <row r="35" spans="1:28" s="227" customFormat="1" ht="27" customHeight="1">
      <c r="A35" s="277"/>
      <c r="B35" s="297" t="str">
        <f t="shared" si="9"/>
        <v/>
      </c>
      <c r="C35" s="257" t="str">
        <f t="shared" si="6"/>
        <v/>
      </c>
      <c r="D35" s="257" t="str">
        <f t="shared" si="0"/>
        <v/>
      </c>
      <c r="E35" s="257" t="str">
        <f t="shared" si="1"/>
        <v/>
      </c>
      <c r="F35" s="257" t="str">
        <f t="shared" si="2"/>
        <v/>
      </c>
      <c r="G35" s="257" t="str">
        <f t="shared" si="3"/>
        <v/>
      </c>
      <c r="H35" s="257" t="str">
        <f t="shared" si="4"/>
        <v/>
      </c>
      <c r="I35" s="258"/>
      <c r="J35" s="259" t="str">
        <f t="shared" si="5"/>
        <v/>
      </c>
      <c r="K35" s="271" t="str">
        <f t="shared" si="10"/>
        <v/>
      </c>
      <c r="L35" s="265" t="str">
        <f t="shared" si="11"/>
        <v/>
      </c>
      <c r="M35" s="269" t="str">
        <f t="shared" si="12"/>
        <v/>
      </c>
      <c r="N35" s="265" t="str">
        <f t="shared" si="7"/>
        <v/>
      </c>
      <c r="O35" s="267" t="str">
        <f t="shared" si="8"/>
        <v/>
      </c>
      <c r="P35" s="263" t="str">
        <f>IF(AND($S35="共通仮設費",$Y35=0),$A30,IF($X35="","",$X35))</f>
        <v/>
      </c>
      <c r="R35" s="228"/>
      <c r="S35" s="229"/>
      <c r="AB35" s="230"/>
    </row>
    <row r="36" spans="1:28" s="227" customFormat="1" ht="27" customHeight="1">
      <c r="A36" s="277"/>
      <c r="B36" s="297" t="str">
        <f t="shared" si="9"/>
        <v/>
      </c>
      <c r="C36" s="257" t="str">
        <f t="shared" si="6"/>
        <v/>
      </c>
      <c r="D36" s="257" t="str">
        <f t="shared" si="0"/>
        <v/>
      </c>
      <c r="E36" s="257" t="str">
        <f t="shared" si="1"/>
        <v/>
      </c>
      <c r="F36" s="257" t="str">
        <f t="shared" si="2"/>
        <v/>
      </c>
      <c r="G36" s="257" t="str">
        <f t="shared" si="3"/>
        <v/>
      </c>
      <c r="H36" s="257" t="str">
        <f t="shared" si="4"/>
        <v/>
      </c>
      <c r="I36" s="258"/>
      <c r="J36" s="259" t="str">
        <f t="shared" si="5"/>
        <v/>
      </c>
      <c r="K36" s="271" t="str">
        <f t="shared" si="10"/>
        <v/>
      </c>
      <c r="L36" s="265" t="str">
        <f t="shared" si="11"/>
        <v/>
      </c>
      <c r="M36" s="269" t="str">
        <f t="shared" si="12"/>
        <v/>
      </c>
      <c r="N36" s="265" t="str">
        <f t="shared" si="7"/>
        <v/>
      </c>
      <c r="O36" s="267" t="str">
        <f t="shared" si="8"/>
        <v/>
      </c>
      <c r="P36" s="263" t="str">
        <f>IF(AND($S36="共通仮設費",$Y36=0),$A30,IF($X36="","",$X36))</f>
        <v/>
      </c>
      <c r="R36" s="228"/>
      <c r="S36" s="229"/>
      <c r="AB36" s="230"/>
    </row>
    <row r="37" spans="1:28" s="227" customFormat="1" ht="27" customHeight="1">
      <c r="A37" s="277"/>
      <c r="B37" s="297" t="str">
        <f t="shared" si="9"/>
        <v/>
      </c>
      <c r="C37" s="257" t="str">
        <f t="shared" si="6"/>
        <v/>
      </c>
      <c r="D37" s="257" t="str">
        <f t="shared" si="0"/>
        <v/>
      </c>
      <c r="E37" s="257" t="str">
        <f t="shared" si="1"/>
        <v/>
      </c>
      <c r="F37" s="257" t="str">
        <f t="shared" si="2"/>
        <v/>
      </c>
      <c r="G37" s="257" t="str">
        <f t="shared" si="3"/>
        <v/>
      </c>
      <c r="H37" s="257" t="str">
        <f t="shared" si="4"/>
        <v/>
      </c>
      <c r="I37" s="258"/>
      <c r="J37" s="259" t="str">
        <f t="shared" si="5"/>
        <v/>
      </c>
      <c r="K37" s="271" t="str">
        <f t="shared" si="10"/>
        <v/>
      </c>
      <c r="L37" s="265" t="str">
        <f t="shared" si="11"/>
        <v/>
      </c>
      <c r="M37" s="269" t="str">
        <f t="shared" si="12"/>
        <v/>
      </c>
      <c r="N37" s="265" t="str">
        <f t="shared" si="7"/>
        <v/>
      </c>
      <c r="O37" s="267" t="str">
        <f t="shared" si="8"/>
        <v/>
      </c>
      <c r="P37" s="263" t="str">
        <f>IF(AND($S37="共通仮設費",$Y37=0),$A30,IF($X37="","",$X37))</f>
        <v/>
      </c>
      <c r="R37" s="228"/>
      <c r="S37" s="229"/>
      <c r="AB37" s="230"/>
    </row>
    <row r="38" spans="1:28" s="227" customFormat="1" ht="27" customHeight="1">
      <c r="A38" s="277"/>
      <c r="B38" s="297" t="str">
        <f t="shared" si="9"/>
        <v/>
      </c>
      <c r="C38" s="257" t="str">
        <f t="shared" si="6"/>
        <v/>
      </c>
      <c r="D38" s="257" t="str">
        <f t="shared" si="0"/>
        <v/>
      </c>
      <c r="E38" s="257" t="str">
        <f t="shared" si="1"/>
        <v/>
      </c>
      <c r="F38" s="257" t="str">
        <f t="shared" si="2"/>
        <v/>
      </c>
      <c r="G38" s="257" t="str">
        <f t="shared" si="3"/>
        <v/>
      </c>
      <c r="H38" s="257" t="str">
        <f t="shared" si="4"/>
        <v/>
      </c>
      <c r="I38" s="258"/>
      <c r="J38" s="259" t="str">
        <f t="shared" si="5"/>
        <v/>
      </c>
      <c r="K38" s="271" t="str">
        <f t="shared" si="10"/>
        <v/>
      </c>
      <c r="L38" s="265" t="str">
        <f t="shared" si="11"/>
        <v/>
      </c>
      <c r="M38" s="269" t="str">
        <f t="shared" si="12"/>
        <v/>
      </c>
      <c r="N38" s="265" t="str">
        <f t="shared" si="7"/>
        <v/>
      </c>
      <c r="O38" s="267" t="str">
        <f t="shared" si="8"/>
        <v/>
      </c>
      <c r="P38" s="263" t="str">
        <f>IF(AND($S38="共通仮設費",$Y38=0),$A30,IF($X38="","",$X38))</f>
        <v/>
      </c>
      <c r="R38" s="228"/>
      <c r="S38" s="229"/>
      <c r="AB38" s="230"/>
    </row>
    <row r="39" spans="1:28" s="227" customFormat="1" ht="27" customHeight="1">
      <c r="A39" s="277"/>
      <c r="B39" s="297" t="str">
        <f t="shared" si="9"/>
        <v/>
      </c>
      <c r="C39" s="257" t="str">
        <f t="shared" si="6"/>
        <v/>
      </c>
      <c r="D39" s="257" t="str">
        <f t="shared" si="0"/>
        <v/>
      </c>
      <c r="E39" s="257" t="str">
        <f t="shared" si="1"/>
        <v/>
      </c>
      <c r="F39" s="257" t="str">
        <f t="shared" si="2"/>
        <v/>
      </c>
      <c r="G39" s="257" t="str">
        <f t="shared" si="3"/>
        <v/>
      </c>
      <c r="H39" s="257" t="str">
        <f t="shared" si="4"/>
        <v/>
      </c>
      <c r="I39" s="258"/>
      <c r="J39" s="259" t="str">
        <f t="shared" si="5"/>
        <v/>
      </c>
      <c r="K39" s="271" t="str">
        <f t="shared" si="10"/>
        <v/>
      </c>
      <c r="L39" s="265" t="str">
        <f t="shared" si="11"/>
        <v/>
      </c>
      <c r="M39" s="269" t="str">
        <f t="shared" si="12"/>
        <v/>
      </c>
      <c r="N39" s="265" t="str">
        <f t="shared" si="7"/>
        <v/>
      </c>
      <c r="O39" s="267" t="str">
        <f t="shared" si="8"/>
        <v/>
      </c>
      <c r="P39" s="263" t="str">
        <f>IF(AND($S39="共通仮設費",$Y39=0),$A30,IF($X39="","",$X39))</f>
        <v/>
      </c>
      <c r="R39" s="228"/>
      <c r="S39" s="229"/>
      <c r="AB39" s="230"/>
    </row>
    <row r="40" spans="1:28" s="227" customFormat="1" ht="27" customHeight="1">
      <c r="A40" s="277"/>
      <c r="B40" s="297" t="str">
        <f t="shared" si="9"/>
        <v/>
      </c>
      <c r="C40" s="257" t="str">
        <f t="shared" si="6"/>
        <v/>
      </c>
      <c r="D40" s="257" t="str">
        <f t="shared" si="0"/>
        <v/>
      </c>
      <c r="E40" s="257" t="str">
        <f t="shared" si="1"/>
        <v/>
      </c>
      <c r="F40" s="257" t="str">
        <f t="shared" si="2"/>
        <v/>
      </c>
      <c r="G40" s="257" t="str">
        <f t="shared" si="3"/>
        <v/>
      </c>
      <c r="H40" s="257" t="str">
        <f t="shared" si="4"/>
        <v/>
      </c>
      <c r="I40" s="258"/>
      <c r="J40" s="259" t="str">
        <f t="shared" si="5"/>
        <v/>
      </c>
      <c r="K40" s="271" t="str">
        <f t="shared" si="10"/>
        <v/>
      </c>
      <c r="L40" s="265" t="str">
        <f t="shared" si="11"/>
        <v/>
      </c>
      <c r="M40" s="269" t="str">
        <f t="shared" si="12"/>
        <v/>
      </c>
      <c r="N40" s="265" t="str">
        <f t="shared" si="7"/>
        <v/>
      </c>
      <c r="O40" s="267" t="str">
        <f t="shared" si="8"/>
        <v/>
      </c>
      <c r="P40" s="263" t="str">
        <f>IF(AND($S40="共通仮設費",$Y40=0),$A30,IF($X40="","",$X40))</f>
        <v/>
      </c>
      <c r="R40" s="228"/>
      <c r="S40" s="229"/>
      <c r="AB40" s="230"/>
    </row>
    <row r="41" spans="1:28" s="227" customFormat="1" ht="27" customHeight="1">
      <c r="A41" s="277"/>
      <c r="B41" s="297" t="str">
        <f t="shared" si="9"/>
        <v/>
      </c>
      <c r="C41" s="257" t="str">
        <f t="shared" si="6"/>
        <v/>
      </c>
      <c r="D41" s="257" t="str">
        <f t="shared" si="0"/>
        <v/>
      </c>
      <c r="E41" s="257" t="str">
        <f t="shared" si="1"/>
        <v/>
      </c>
      <c r="F41" s="257" t="str">
        <f t="shared" si="2"/>
        <v/>
      </c>
      <c r="G41" s="257" t="str">
        <f t="shared" si="3"/>
        <v/>
      </c>
      <c r="H41" s="257" t="str">
        <f t="shared" si="4"/>
        <v/>
      </c>
      <c r="I41" s="258"/>
      <c r="J41" s="259" t="str">
        <f t="shared" si="5"/>
        <v/>
      </c>
      <c r="K41" s="271" t="str">
        <f t="shared" si="10"/>
        <v/>
      </c>
      <c r="L41" s="265" t="str">
        <f t="shared" si="11"/>
        <v/>
      </c>
      <c r="M41" s="269" t="str">
        <f t="shared" si="12"/>
        <v/>
      </c>
      <c r="N41" s="265" t="str">
        <f t="shared" si="7"/>
        <v/>
      </c>
      <c r="O41" s="267" t="str">
        <f t="shared" si="8"/>
        <v/>
      </c>
      <c r="P41" s="263" t="str">
        <f>IF(AND($S41="共通仮設費",$Y41=0),$A30,IF($X41="","",$X41))</f>
        <v/>
      </c>
      <c r="R41" s="228"/>
      <c r="S41" s="229"/>
      <c r="AB41" s="230"/>
    </row>
    <row r="42" spans="1:28" s="227" customFormat="1" ht="27" customHeight="1">
      <c r="A42" s="277"/>
      <c r="B42" s="297" t="str">
        <f t="shared" si="9"/>
        <v/>
      </c>
      <c r="C42" s="257" t="str">
        <f t="shared" si="6"/>
        <v/>
      </c>
      <c r="D42" s="257" t="str">
        <f t="shared" si="0"/>
        <v/>
      </c>
      <c r="E42" s="257" t="str">
        <f t="shared" si="1"/>
        <v/>
      </c>
      <c r="F42" s="257" t="str">
        <f t="shared" si="2"/>
        <v/>
      </c>
      <c r="G42" s="257" t="str">
        <f t="shared" si="3"/>
        <v/>
      </c>
      <c r="H42" s="257" t="str">
        <f t="shared" si="4"/>
        <v/>
      </c>
      <c r="I42" s="258"/>
      <c r="J42" s="259" t="str">
        <f t="shared" si="5"/>
        <v/>
      </c>
      <c r="K42" s="271" t="str">
        <f t="shared" si="10"/>
        <v/>
      </c>
      <c r="L42" s="265" t="str">
        <f t="shared" si="11"/>
        <v/>
      </c>
      <c r="M42" s="269" t="str">
        <f t="shared" si="12"/>
        <v/>
      </c>
      <c r="N42" s="265" t="str">
        <f t="shared" si="7"/>
        <v/>
      </c>
      <c r="O42" s="267" t="str">
        <f t="shared" si="8"/>
        <v/>
      </c>
      <c r="P42" s="263" t="str">
        <f>IF(AND($S42="共通仮設費",$Y42=0),$A30,IF($X42="","",$X42))</f>
        <v/>
      </c>
      <c r="R42" s="228"/>
      <c r="S42" s="229"/>
      <c r="AB42" s="230"/>
    </row>
    <row r="43" spans="1:28" s="227" customFormat="1" ht="27" customHeight="1">
      <c r="A43" s="277"/>
      <c r="B43" s="297" t="str">
        <f t="shared" si="9"/>
        <v/>
      </c>
      <c r="C43" s="257" t="str">
        <f t="shared" si="6"/>
        <v/>
      </c>
      <c r="D43" s="257" t="str">
        <f t="shared" si="0"/>
        <v/>
      </c>
      <c r="E43" s="257" t="str">
        <f t="shared" si="1"/>
        <v/>
      </c>
      <c r="F43" s="257" t="str">
        <f t="shared" si="2"/>
        <v/>
      </c>
      <c r="G43" s="257" t="str">
        <f t="shared" si="3"/>
        <v/>
      </c>
      <c r="H43" s="257" t="str">
        <f t="shared" si="4"/>
        <v/>
      </c>
      <c r="I43" s="258"/>
      <c r="J43" s="259" t="str">
        <f t="shared" si="5"/>
        <v/>
      </c>
      <c r="K43" s="271" t="str">
        <f t="shared" si="10"/>
        <v/>
      </c>
      <c r="L43" s="265" t="str">
        <f t="shared" si="11"/>
        <v/>
      </c>
      <c r="M43" s="269" t="str">
        <f t="shared" si="12"/>
        <v/>
      </c>
      <c r="N43" s="265" t="str">
        <f t="shared" si="7"/>
        <v/>
      </c>
      <c r="O43" s="267" t="str">
        <f t="shared" si="8"/>
        <v/>
      </c>
      <c r="P43" s="263" t="str">
        <f>IF(AND($S43="共通仮設費",$Y43=0),$A30,IF($X43="","",$X43))</f>
        <v/>
      </c>
      <c r="R43" s="228"/>
      <c r="S43" s="229"/>
      <c r="AB43" s="230"/>
    </row>
    <row r="44" spans="1:28" s="227" customFormat="1" ht="27" customHeight="1">
      <c r="A44" s="277"/>
      <c r="B44" s="297" t="str">
        <f t="shared" si="9"/>
        <v/>
      </c>
      <c r="C44" s="257" t="str">
        <f t="shared" si="6"/>
        <v/>
      </c>
      <c r="D44" s="257" t="str">
        <f t="shared" si="0"/>
        <v/>
      </c>
      <c r="E44" s="257" t="str">
        <f t="shared" si="1"/>
        <v/>
      </c>
      <c r="F44" s="257" t="str">
        <f t="shared" si="2"/>
        <v/>
      </c>
      <c r="G44" s="257" t="str">
        <f t="shared" si="3"/>
        <v/>
      </c>
      <c r="H44" s="257" t="str">
        <f t="shared" si="4"/>
        <v/>
      </c>
      <c r="I44" s="258"/>
      <c r="J44" s="259" t="str">
        <f t="shared" si="5"/>
        <v/>
      </c>
      <c r="K44" s="271" t="str">
        <f t="shared" si="10"/>
        <v/>
      </c>
      <c r="L44" s="265" t="str">
        <f t="shared" si="11"/>
        <v/>
      </c>
      <c r="M44" s="269" t="str">
        <f t="shared" si="12"/>
        <v/>
      </c>
      <c r="N44" s="265" t="str">
        <f t="shared" si="7"/>
        <v/>
      </c>
      <c r="O44" s="267" t="str">
        <f t="shared" si="8"/>
        <v/>
      </c>
      <c r="P44" s="263" t="str">
        <f>IF(AND($S44="共通仮設費",$Y44=0),$A30,IF($X44="","",$X44))</f>
        <v/>
      </c>
      <c r="R44" s="228"/>
      <c r="S44" s="229"/>
      <c r="AB44" s="230"/>
    </row>
    <row r="45" spans="1:28" s="227" customFormat="1" ht="27" customHeight="1">
      <c r="A45" s="277"/>
      <c r="B45" s="297" t="str">
        <f t="shared" si="9"/>
        <v/>
      </c>
      <c r="C45" s="257" t="str">
        <f t="shared" si="6"/>
        <v/>
      </c>
      <c r="D45" s="257" t="str">
        <f t="shared" si="0"/>
        <v/>
      </c>
      <c r="E45" s="257" t="str">
        <f t="shared" si="1"/>
        <v/>
      </c>
      <c r="F45" s="257" t="str">
        <f t="shared" si="2"/>
        <v/>
      </c>
      <c r="G45" s="257" t="str">
        <f t="shared" si="3"/>
        <v/>
      </c>
      <c r="H45" s="257" t="str">
        <f t="shared" si="4"/>
        <v/>
      </c>
      <c r="I45" s="258"/>
      <c r="J45" s="259" t="str">
        <f t="shared" si="5"/>
        <v/>
      </c>
      <c r="K45" s="271" t="str">
        <f t="shared" si="10"/>
        <v/>
      </c>
      <c r="L45" s="265" t="str">
        <f t="shared" si="11"/>
        <v/>
      </c>
      <c r="M45" s="269" t="str">
        <f t="shared" si="12"/>
        <v/>
      </c>
      <c r="N45" s="265" t="str">
        <f t="shared" si="7"/>
        <v/>
      </c>
      <c r="O45" s="267" t="str">
        <f t="shared" si="8"/>
        <v/>
      </c>
      <c r="P45" s="263" t="str">
        <f>IF(AND($S45="共通仮設費",$Y45=0),$A30,IF($X45="","",$X45))</f>
        <v/>
      </c>
      <c r="R45" s="228"/>
      <c r="S45" s="229"/>
      <c r="AB45" s="230"/>
    </row>
    <row r="46" spans="1:28" s="227" customFormat="1" ht="27" customHeight="1" thickBot="1">
      <c r="A46" s="277"/>
      <c r="B46" s="298" t="str">
        <f t="shared" si="9"/>
        <v/>
      </c>
      <c r="C46" s="260" t="str">
        <f t="shared" si="6"/>
        <v/>
      </c>
      <c r="D46" s="260" t="str">
        <f t="shared" si="0"/>
        <v/>
      </c>
      <c r="E46" s="260" t="str">
        <f t="shared" si="1"/>
        <v/>
      </c>
      <c r="F46" s="260" t="str">
        <f t="shared" si="2"/>
        <v/>
      </c>
      <c r="G46" s="260" t="str">
        <f t="shared" si="3"/>
        <v/>
      </c>
      <c r="H46" s="260" t="str">
        <f t="shared" si="4"/>
        <v/>
      </c>
      <c r="I46" s="261"/>
      <c r="J46" s="262" t="str">
        <f t="shared" si="5"/>
        <v/>
      </c>
      <c r="K46" s="272" t="str">
        <f t="shared" si="10"/>
        <v/>
      </c>
      <c r="L46" s="266" t="str">
        <f t="shared" si="11"/>
        <v/>
      </c>
      <c r="M46" s="270" t="str">
        <f t="shared" si="12"/>
        <v/>
      </c>
      <c r="N46" s="266" t="str">
        <f t="shared" si="7"/>
        <v/>
      </c>
      <c r="O46" s="268" t="str">
        <f t="shared" si="8"/>
        <v/>
      </c>
      <c r="P46" s="264" t="str">
        <f>IF(AND($S46="共通仮設費",$Y46=0),$A30,IF($X46="","",$X46))</f>
        <v/>
      </c>
      <c r="R46" s="228"/>
      <c r="S46" s="229"/>
      <c r="AB46" s="230"/>
    </row>
    <row r="47" spans="1:28" s="227" customFormat="1" ht="35.25" customHeight="1">
      <c r="A47" s="277"/>
      <c r="B47" s="220"/>
      <c r="C47" s="238"/>
      <c r="D47" s="238"/>
      <c r="E47" s="238"/>
      <c r="F47" s="238"/>
      <c r="G47" s="238"/>
      <c r="H47" s="238"/>
      <c r="I47" s="238"/>
      <c r="J47" s="247" t="s">
        <v>353</v>
      </c>
      <c r="K47" s="239"/>
      <c r="L47" s="240"/>
      <c r="M47" s="241"/>
      <c r="N47" s="240"/>
      <c r="O47" s="240"/>
      <c r="P47" s="242"/>
      <c r="R47" s="228"/>
      <c r="S47" s="229"/>
      <c r="AB47" s="230"/>
    </row>
    <row r="48" spans="1:28" s="227" customFormat="1" ht="21" customHeight="1">
      <c r="A48" s="277"/>
      <c r="B48" s="224"/>
      <c r="C48" s="224"/>
      <c r="D48" s="224"/>
      <c r="E48" s="224"/>
      <c r="F48" s="224"/>
      <c r="G48" s="224"/>
      <c r="H48" s="224"/>
      <c r="I48" s="224"/>
      <c r="J48" s="224"/>
      <c r="K48" s="225"/>
      <c r="L48" s="225"/>
      <c r="M48" s="226"/>
      <c r="N48" s="226"/>
      <c r="O48" s="226"/>
      <c r="P48" s="226"/>
      <c r="R48" s="228"/>
      <c r="S48" s="229"/>
      <c r="AB48" s="230"/>
    </row>
    <row r="49" spans="1:28" s="227" customFormat="1" ht="12.75" customHeight="1">
      <c r="A49" s="277"/>
      <c r="B49" s="224"/>
      <c r="C49" s="224"/>
      <c r="D49" s="224"/>
      <c r="E49" s="224"/>
      <c r="F49" s="224"/>
      <c r="G49" s="224"/>
      <c r="H49" s="224"/>
      <c r="I49" s="224"/>
      <c r="J49" s="224"/>
      <c r="K49" s="225"/>
      <c r="L49" s="225"/>
      <c r="M49" s="226"/>
      <c r="N49" s="226"/>
      <c r="O49" s="226"/>
      <c r="P49" s="226"/>
      <c r="R49" s="228"/>
      <c r="S49" s="229"/>
      <c r="AB49" s="230"/>
    </row>
    <row r="50" spans="1:28" s="227" customFormat="1" ht="12.75" customHeight="1">
      <c r="A50" s="277"/>
      <c r="B50" s="224"/>
      <c r="C50" s="224"/>
      <c r="D50" s="224"/>
      <c r="E50" s="224"/>
      <c r="F50" s="224"/>
      <c r="G50" s="224"/>
      <c r="H50" s="224"/>
      <c r="I50" s="224"/>
      <c r="J50" s="224"/>
      <c r="K50" s="225"/>
      <c r="L50" s="225"/>
      <c r="M50" s="226"/>
      <c r="N50" s="226"/>
      <c r="O50" s="226"/>
      <c r="P50" s="226"/>
      <c r="R50" s="228"/>
      <c r="S50" s="229"/>
      <c r="AB50" s="230"/>
    </row>
    <row r="51" spans="1:28" s="227" customFormat="1" ht="12.75" customHeight="1">
      <c r="A51" s="277"/>
      <c r="B51" s="224"/>
      <c r="C51" s="275"/>
      <c r="D51" s="224"/>
      <c r="E51" s="224"/>
      <c r="F51" s="224"/>
      <c r="G51" s="224"/>
      <c r="H51" s="224"/>
      <c r="I51" s="224"/>
      <c r="J51" s="224"/>
      <c r="K51" s="225"/>
      <c r="L51" s="225"/>
      <c r="M51" s="226"/>
      <c r="N51" s="232"/>
      <c r="O51" s="232"/>
      <c r="P51" s="226"/>
      <c r="R51" s="228"/>
      <c r="S51" s="229"/>
      <c r="AB51" s="230"/>
    </row>
    <row r="52" spans="1:28" s="227" customFormat="1" ht="12.75" customHeight="1" thickBot="1">
      <c r="A52" s="277"/>
      <c r="B52" s="224"/>
      <c r="C52" s="224"/>
      <c r="D52" s="224"/>
      <c r="E52" s="224"/>
      <c r="F52" s="224"/>
      <c r="G52" s="224"/>
      <c r="H52" s="224"/>
      <c r="I52" s="224"/>
      <c r="J52" s="224"/>
      <c r="K52" s="225"/>
      <c r="L52" s="225"/>
      <c r="M52" s="226"/>
      <c r="N52" s="226"/>
      <c r="O52" s="226"/>
      <c r="P52" s="226"/>
      <c r="R52" s="228"/>
      <c r="S52" s="229"/>
      <c r="AB52" s="230"/>
    </row>
    <row r="53" spans="1:28" s="231" customFormat="1" ht="15.75" customHeight="1" thickBot="1">
      <c r="A53" s="286"/>
      <c r="B53" s="233"/>
      <c r="C53" s="234"/>
      <c r="D53" s="234"/>
      <c r="E53" s="234"/>
      <c r="F53" s="234" t="s">
        <v>345</v>
      </c>
      <c r="G53" s="234"/>
      <c r="H53" s="234"/>
      <c r="I53" s="243"/>
      <c r="J53" s="244" t="s">
        <v>338</v>
      </c>
      <c r="K53" s="244" t="s">
        <v>339</v>
      </c>
      <c r="L53" s="246" t="s">
        <v>340</v>
      </c>
      <c r="M53" s="235"/>
      <c r="N53" s="274" t="s">
        <v>360</v>
      </c>
      <c r="O53" s="235"/>
      <c r="P53" s="245" t="s">
        <v>341</v>
      </c>
      <c r="R53" s="236"/>
      <c r="S53" s="237"/>
      <c r="AB53" s="230"/>
    </row>
    <row r="54" spans="1:28" s="227" customFormat="1" ht="27" customHeight="1">
      <c r="A54" s="277"/>
      <c r="B54" s="296" t="str">
        <f>IF($Y54="","",IF(AND($Y54=0,$S54="本工事費"),$S54,IF(AND($Y54=0,$S54="附帯工事費"),$S54,IF(AND($Y54=0,$S54="工事合計"),"工事費計",IF(AND($Y54=0,$S54="契約保証費"),"契約保証費計",IF($S54="共通仮設費"," * *直接工事費* *",IF($S54="直接工事費","本 工 事 費",IF($Y54=0,$S54,""))))))))</f>
        <v/>
      </c>
      <c r="C54" s="278" t="str">
        <f t="shared" ref="C54:C70" si="13">IF($Y54=1,IF($S54="", "",IF(RIGHT($S54, 2) = "積上", IF(OR($S54="一般管理費積上", $S54="現場管理費積上", AND($S54="仮設費積上",Z54 = 2)), $S54, LEFT($S54, LEN($S54) - 2)), IF($S54="共通仮設費率額","共通仮設費率分", IF($S54="共通仮設費合計","* *共通仮設費計* *",IF($S54="工事合計","* *工事費* *",IF(OR($S54="共通仮設費積上合計",$S54="純工事費",$S54="工事原価",$S54="工事価格",$S54="消費税相当額"),"* *" &amp;$S54&amp; "* *",$S54)))))),  "")</f>
        <v/>
      </c>
      <c r="D54" s="278" t="str">
        <f t="shared" ref="D54:D70" si="14">IF($Y54=2,IF($S54="","",$S54),"")</f>
        <v/>
      </c>
      <c r="E54" s="278" t="str">
        <f t="shared" ref="E54:E70" si="15">IF($Y54=3,IF($S54="","",$S54),"")</f>
        <v/>
      </c>
      <c r="F54" s="278" t="str">
        <f t="shared" ref="F54:F70" si="16">IF($Y54=4,IF($S54="","",$S54),"")</f>
        <v/>
      </c>
      <c r="G54" s="278" t="str">
        <f t="shared" ref="G54:G70" si="17">IF($Y54=5,IF($S54="","",$S54),"")</f>
        <v/>
      </c>
      <c r="H54" s="278" t="str">
        <f t="shared" ref="H54:H70" si="18">IF($Y54=6,IF($S54="","",$S54),"")</f>
        <v/>
      </c>
      <c r="I54" s="279"/>
      <c r="J54" s="280" t="str">
        <f>IF($T54="","",IF($Z54=2,"",$T54))</f>
        <v/>
      </c>
      <c r="K54" s="304" t="str">
        <f>IF($AA54="",IF($V54="","",$V54),$AA54)</f>
        <v/>
      </c>
      <c r="L54" s="265" t="str">
        <f>+IF(U54="",IF(Z54=2,"1",""),IF(INT(IF(AB54=0,U54,AB54)),INT(IF(AB54=0,U54,AB54)),"0"))</f>
        <v/>
      </c>
      <c r="M54" s="269" t="str">
        <f>+IF(U54="","",IF(AB54=0,IF(U54-INT(U54),U54-INT(U54),""),IF(AB54-INT(AB54),AB54-INT(AB54),"")))</f>
        <v/>
      </c>
      <c r="N54" s="281" t="str">
        <f t="shared" ref="N54:N70" si="19">+IF(W54="","",IF(INT(W54),INT(W54),"0"))</f>
        <v/>
      </c>
      <c r="O54" s="282" t="str">
        <f>+IF(W54="","",IF(W54-INT(W54),W54-INT(W54),""))</f>
        <v/>
      </c>
      <c r="P54" s="283" t="str">
        <f>IF(AND($S54="共通仮設費",$Y54=0),$A54,IF($X54="","",$X54))</f>
        <v/>
      </c>
      <c r="R54" s="228"/>
      <c r="S54" s="229" t="s">
        <v>365</v>
      </c>
      <c r="AB54" s="230"/>
    </row>
    <row r="55" spans="1:28" s="227" customFormat="1" ht="27" customHeight="1">
      <c r="A55" s="277"/>
      <c r="B55" s="297" t="str">
        <f>IF($Y55="","",IF(AND($Y55=0,$S55="本工事費"),$S55,IF(AND($Y55=0,$S55="附帯工事費"),$S55,IF(AND($Y55=0,$S55="工事合計"),"工事費計",IF(AND($Y55=0,$S55="契約保証費"),"契約保証費計",IF($S55="共通仮設費"," * *直接工事費* *",IF($S55="直接工事費","本 工 事 費",IF($Y55=0,$S55,""))))))))</f>
        <v/>
      </c>
      <c r="C55" s="257" t="str">
        <f t="shared" si="13"/>
        <v/>
      </c>
      <c r="D55" s="257" t="str">
        <f t="shared" si="14"/>
        <v/>
      </c>
      <c r="E55" s="257" t="str">
        <f t="shared" si="15"/>
        <v/>
      </c>
      <c r="F55" s="257" t="str">
        <f t="shared" si="16"/>
        <v/>
      </c>
      <c r="G55" s="257" t="str">
        <f t="shared" si="17"/>
        <v/>
      </c>
      <c r="H55" s="257" t="str">
        <f t="shared" si="18"/>
        <v/>
      </c>
      <c r="I55" s="258"/>
      <c r="J55" s="259" t="str">
        <f t="shared" ref="J55:J70" si="20">IF($T55="","",IF($Z55=2,"",$T55))</f>
        <v/>
      </c>
      <c r="K55" s="271" t="str">
        <f>IF($AA55="",IF($V55="","",$V55),$AA55)</f>
        <v/>
      </c>
      <c r="L55" s="265" t="str">
        <f>+IF(U55="",IF(Z55=2,"1",""),IF(INT(IF(AB55=0,U55,AB55)),INT(IF(AB55=0,U55,AB55)),"0"))</f>
        <v/>
      </c>
      <c r="M55" s="269" t="str">
        <f>+IF(U55="","",IF(AB55=0,IF(U55-INT(U55),U55-INT(U55),""),IF(AB55-INT(AB55),AB55-INT(AB55),"")))</f>
        <v/>
      </c>
      <c r="N55" s="265" t="str">
        <f t="shared" si="19"/>
        <v/>
      </c>
      <c r="O55" s="267" t="str">
        <f t="shared" ref="O55:O70" si="21">+IF(W55="","",IF(W55-INT(W55),W55-INT(W55),""))</f>
        <v/>
      </c>
      <c r="P55" s="263" t="str">
        <f>IF(AND($S55="共通仮設費",$Y55=0),$A54,IF($X55="","",$X55))</f>
        <v/>
      </c>
      <c r="R55" s="228"/>
      <c r="S55" s="229"/>
      <c r="AB55" s="230"/>
    </row>
    <row r="56" spans="1:28" s="227" customFormat="1" ht="27" customHeight="1">
      <c r="A56" s="277"/>
      <c r="B56" s="297" t="str">
        <f t="shared" ref="B56:B70" si="22">IF($Y56="","",IF(AND($Y56=0,$S56="本工事費"),$S56,IF(AND($Y56=0,$S56="附帯工事費"),$S56,IF(AND($Y56=0,$S56="工事合計"),"工事費計",IF(AND($Y56=0,$S56="契約保証費"),"契約保証費計",IF($S56="共通仮設費"," * *直接工事費* *",IF($S56="直接工事費","本 工 事 費",IF($Y56=0,$S56,""))))))))</f>
        <v/>
      </c>
      <c r="C56" s="257" t="str">
        <f t="shared" si="13"/>
        <v/>
      </c>
      <c r="D56" s="257" t="str">
        <f t="shared" si="14"/>
        <v/>
      </c>
      <c r="E56" s="257" t="str">
        <f t="shared" si="15"/>
        <v/>
      </c>
      <c r="F56" s="257" t="str">
        <f t="shared" si="16"/>
        <v/>
      </c>
      <c r="G56" s="257" t="str">
        <f t="shared" si="17"/>
        <v/>
      </c>
      <c r="H56" s="257" t="str">
        <f t="shared" si="18"/>
        <v/>
      </c>
      <c r="I56" s="258"/>
      <c r="J56" s="259" t="str">
        <f t="shared" si="20"/>
        <v/>
      </c>
      <c r="K56" s="271" t="str">
        <f t="shared" ref="K56:K70" si="23">IF($AA56="",IF($V56="","",$V56),$AA56)</f>
        <v/>
      </c>
      <c r="L56" s="265" t="str">
        <f t="shared" ref="L56:L70" si="24">+IF(U56="",IF(Z56=2,"1",""),IF(INT(IF(AB56=0,U56,AB56)),INT(IF(AB56=0,U56,AB56)),"0"))</f>
        <v/>
      </c>
      <c r="M56" s="269" t="str">
        <f t="shared" ref="M56:M70" si="25">+IF(U56="","",IF(AB56=0,IF(U56-INT(U56),U56-INT(U56),""),IF(AB56-INT(AB56),AB56-INT(AB56),"")))</f>
        <v/>
      </c>
      <c r="N56" s="265" t="str">
        <f t="shared" si="19"/>
        <v/>
      </c>
      <c r="O56" s="267" t="str">
        <f t="shared" si="21"/>
        <v/>
      </c>
      <c r="P56" s="263" t="str">
        <f>IF(AND($S56="共通仮設費",$Y56=0),$A54,IF($X56="","",$X56))</f>
        <v/>
      </c>
      <c r="R56" s="228"/>
      <c r="S56" s="229"/>
      <c r="AB56" s="230"/>
    </row>
    <row r="57" spans="1:28" s="227" customFormat="1" ht="27" customHeight="1">
      <c r="A57" s="277"/>
      <c r="B57" s="297" t="str">
        <f t="shared" si="22"/>
        <v/>
      </c>
      <c r="C57" s="257" t="str">
        <f t="shared" si="13"/>
        <v/>
      </c>
      <c r="D57" s="257" t="str">
        <f t="shared" si="14"/>
        <v/>
      </c>
      <c r="E57" s="257" t="str">
        <f t="shared" si="15"/>
        <v/>
      </c>
      <c r="F57" s="257" t="str">
        <f t="shared" si="16"/>
        <v/>
      </c>
      <c r="G57" s="257" t="str">
        <f t="shared" si="17"/>
        <v/>
      </c>
      <c r="H57" s="257" t="str">
        <f t="shared" si="18"/>
        <v/>
      </c>
      <c r="I57" s="258"/>
      <c r="J57" s="259" t="str">
        <f t="shared" si="20"/>
        <v/>
      </c>
      <c r="K57" s="271" t="str">
        <f t="shared" si="23"/>
        <v/>
      </c>
      <c r="L57" s="265" t="str">
        <f t="shared" si="24"/>
        <v/>
      </c>
      <c r="M57" s="269" t="str">
        <f t="shared" si="25"/>
        <v/>
      </c>
      <c r="N57" s="265" t="str">
        <f t="shared" si="19"/>
        <v/>
      </c>
      <c r="O57" s="267" t="str">
        <f t="shared" si="21"/>
        <v/>
      </c>
      <c r="P57" s="263" t="str">
        <f>IF(AND($S57="共通仮設費",$Y57=0),$A54,IF($X57="","",$X57))</f>
        <v/>
      </c>
      <c r="R57" s="228"/>
      <c r="S57" s="229"/>
      <c r="AB57" s="230"/>
    </row>
    <row r="58" spans="1:28" s="227" customFormat="1" ht="27" customHeight="1">
      <c r="A58" s="277"/>
      <c r="B58" s="297" t="str">
        <f t="shared" si="22"/>
        <v/>
      </c>
      <c r="C58" s="257" t="str">
        <f t="shared" si="13"/>
        <v/>
      </c>
      <c r="D58" s="257" t="str">
        <f t="shared" si="14"/>
        <v/>
      </c>
      <c r="E58" s="257" t="str">
        <f t="shared" si="15"/>
        <v/>
      </c>
      <c r="F58" s="257" t="str">
        <f t="shared" si="16"/>
        <v/>
      </c>
      <c r="G58" s="257" t="str">
        <f t="shared" si="17"/>
        <v/>
      </c>
      <c r="H58" s="257" t="str">
        <f t="shared" si="18"/>
        <v/>
      </c>
      <c r="I58" s="258"/>
      <c r="J58" s="259" t="str">
        <f t="shared" si="20"/>
        <v/>
      </c>
      <c r="K58" s="271" t="str">
        <f t="shared" si="23"/>
        <v/>
      </c>
      <c r="L58" s="265" t="str">
        <f t="shared" si="24"/>
        <v/>
      </c>
      <c r="M58" s="269" t="str">
        <f t="shared" si="25"/>
        <v/>
      </c>
      <c r="N58" s="265" t="str">
        <f t="shared" si="19"/>
        <v/>
      </c>
      <c r="O58" s="267" t="str">
        <f t="shared" si="21"/>
        <v/>
      </c>
      <c r="P58" s="263" t="str">
        <f>IF(AND($S58="共通仮設費",$Y58=0),$A54,IF($X58="","",$X58))</f>
        <v/>
      </c>
      <c r="R58" s="228"/>
      <c r="S58" s="229"/>
      <c r="AB58" s="230"/>
    </row>
    <row r="59" spans="1:28" s="227" customFormat="1" ht="27" customHeight="1">
      <c r="A59" s="277"/>
      <c r="B59" s="297" t="str">
        <f t="shared" si="22"/>
        <v/>
      </c>
      <c r="C59" s="257" t="str">
        <f t="shared" si="13"/>
        <v/>
      </c>
      <c r="D59" s="257" t="str">
        <f t="shared" si="14"/>
        <v/>
      </c>
      <c r="E59" s="257" t="str">
        <f t="shared" si="15"/>
        <v/>
      </c>
      <c r="F59" s="257" t="str">
        <f t="shared" si="16"/>
        <v/>
      </c>
      <c r="G59" s="257" t="str">
        <f t="shared" si="17"/>
        <v/>
      </c>
      <c r="H59" s="257" t="str">
        <f t="shared" si="18"/>
        <v/>
      </c>
      <c r="I59" s="258"/>
      <c r="J59" s="259" t="str">
        <f t="shared" si="20"/>
        <v/>
      </c>
      <c r="K59" s="271" t="str">
        <f t="shared" si="23"/>
        <v/>
      </c>
      <c r="L59" s="265" t="str">
        <f t="shared" si="24"/>
        <v/>
      </c>
      <c r="M59" s="269" t="str">
        <f t="shared" si="25"/>
        <v/>
      </c>
      <c r="N59" s="265" t="str">
        <f t="shared" si="19"/>
        <v/>
      </c>
      <c r="O59" s="267" t="str">
        <f t="shared" si="21"/>
        <v/>
      </c>
      <c r="P59" s="263" t="str">
        <f>IF(AND($S59="共通仮設費",$Y59=0),$A54,IF($X59="","",$X59))</f>
        <v/>
      </c>
      <c r="R59" s="228"/>
      <c r="S59" s="229"/>
      <c r="AB59" s="230"/>
    </row>
    <row r="60" spans="1:28" s="227" customFormat="1" ht="27" customHeight="1">
      <c r="A60" s="277"/>
      <c r="B60" s="297" t="str">
        <f t="shared" si="22"/>
        <v/>
      </c>
      <c r="C60" s="257" t="str">
        <f t="shared" si="13"/>
        <v/>
      </c>
      <c r="D60" s="257" t="str">
        <f t="shared" si="14"/>
        <v/>
      </c>
      <c r="E60" s="257" t="str">
        <f t="shared" si="15"/>
        <v/>
      </c>
      <c r="F60" s="257" t="str">
        <f t="shared" si="16"/>
        <v/>
      </c>
      <c r="G60" s="257" t="str">
        <f t="shared" si="17"/>
        <v/>
      </c>
      <c r="H60" s="257" t="str">
        <f t="shared" si="18"/>
        <v/>
      </c>
      <c r="I60" s="258"/>
      <c r="J60" s="259" t="str">
        <f t="shared" si="20"/>
        <v/>
      </c>
      <c r="K60" s="271" t="str">
        <f t="shared" si="23"/>
        <v/>
      </c>
      <c r="L60" s="265" t="str">
        <f t="shared" si="24"/>
        <v/>
      </c>
      <c r="M60" s="269" t="str">
        <f t="shared" si="25"/>
        <v/>
      </c>
      <c r="N60" s="265" t="str">
        <f t="shared" si="19"/>
        <v/>
      </c>
      <c r="O60" s="267" t="str">
        <f t="shared" si="21"/>
        <v/>
      </c>
      <c r="P60" s="263" t="str">
        <f>IF(AND($S60="共通仮設費",$Y60=0),$A54,IF($X60="","",$X60))</f>
        <v/>
      </c>
      <c r="R60" s="228"/>
      <c r="S60" s="229"/>
      <c r="AB60" s="230"/>
    </row>
    <row r="61" spans="1:28" s="227" customFormat="1" ht="27" customHeight="1">
      <c r="A61" s="277"/>
      <c r="B61" s="297" t="str">
        <f t="shared" si="22"/>
        <v/>
      </c>
      <c r="C61" s="257" t="str">
        <f t="shared" si="13"/>
        <v/>
      </c>
      <c r="D61" s="257" t="str">
        <f t="shared" si="14"/>
        <v/>
      </c>
      <c r="E61" s="257" t="str">
        <f t="shared" si="15"/>
        <v/>
      </c>
      <c r="F61" s="257" t="str">
        <f t="shared" si="16"/>
        <v/>
      </c>
      <c r="G61" s="257" t="str">
        <f t="shared" si="17"/>
        <v/>
      </c>
      <c r="H61" s="257" t="str">
        <f t="shared" si="18"/>
        <v/>
      </c>
      <c r="I61" s="258"/>
      <c r="J61" s="259" t="str">
        <f t="shared" si="20"/>
        <v/>
      </c>
      <c r="K61" s="271" t="str">
        <f t="shared" si="23"/>
        <v/>
      </c>
      <c r="L61" s="265" t="str">
        <f t="shared" si="24"/>
        <v/>
      </c>
      <c r="M61" s="269" t="str">
        <f t="shared" si="25"/>
        <v/>
      </c>
      <c r="N61" s="265" t="str">
        <f t="shared" si="19"/>
        <v/>
      </c>
      <c r="O61" s="267" t="str">
        <f t="shared" si="21"/>
        <v/>
      </c>
      <c r="P61" s="263" t="str">
        <f>IF(AND($S61="共通仮設費",$Y61=0),$A54,IF($X61="","",$X61))</f>
        <v/>
      </c>
      <c r="R61" s="228"/>
      <c r="S61" s="229"/>
      <c r="AB61" s="230"/>
    </row>
    <row r="62" spans="1:28" s="227" customFormat="1" ht="27" customHeight="1">
      <c r="A62" s="277"/>
      <c r="B62" s="297" t="str">
        <f t="shared" si="22"/>
        <v/>
      </c>
      <c r="C62" s="257" t="str">
        <f t="shared" si="13"/>
        <v/>
      </c>
      <c r="D62" s="257" t="str">
        <f t="shared" si="14"/>
        <v/>
      </c>
      <c r="E62" s="257" t="str">
        <f t="shared" si="15"/>
        <v/>
      </c>
      <c r="F62" s="257" t="str">
        <f t="shared" si="16"/>
        <v/>
      </c>
      <c r="G62" s="257" t="str">
        <f t="shared" si="17"/>
        <v/>
      </c>
      <c r="H62" s="257" t="str">
        <f t="shared" si="18"/>
        <v/>
      </c>
      <c r="I62" s="258"/>
      <c r="J62" s="259" t="str">
        <f t="shared" si="20"/>
        <v/>
      </c>
      <c r="K62" s="271" t="str">
        <f t="shared" si="23"/>
        <v/>
      </c>
      <c r="L62" s="265" t="str">
        <f t="shared" si="24"/>
        <v/>
      </c>
      <c r="M62" s="269" t="str">
        <f t="shared" si="25"/>
        <v/>
      </c>
      <c r="N62" s="265" t="str">
        <f t="shared" si="19"/>
        <v/>
      </c>
      <c r="O62" s="267" t="str">
        <f t="shared" si="21"/>
        <v/>
      </c>
      <c r="P62" s="263" t="str">
        <f>IF(AND($S62="共通仮設費",$Y62=0),$A54,IF($X62="","",$X62))</f>
        <v/>
      </c>
      <c r="R62" s="228"/>
      <c r="S62" s="229"/>
      <c r="AB62" s="230"/>
    </row>
    <row r="63" spans="1:28" s="227" customFormat="1" ht="27" customHeight="1">
      <c r="A63" s="277"/>
      <c r="B63" s="297" t="str">
        <f t="shared" si="22"/>
        <v/>
      </c>
      <c r="C63" s="257" t="str">
        <f t="shared" si="13"/>
        <v/>
      </c>
      <c r="D63" s="257" t="str">
        <f t="shared" si="14"/>
        <v/>
      </c>
      <c r="E63" s="257" t="str">
        <f t="shared" si="15"/>
        <v/>
      </c>
      <c r="F63" s="257" t="str">
        <f t="shared" si="16"/>
        <v/>
      </c>
      <c r="G63" s="257" t="str">
        <f t="shared" si="17"/>
        <v/>
      </c>
      <c r="H63" s="257" t="str">
        <f t="shared" si="18"/>
        <v/>
      </c>
      <c r="I63" s="258"/>
      <c r="J63" s="259" t="str">
        <f t="shared" si="20"/>
        <v/>
      </c>
      <c r="K63" s="271" t="str">
        <f t="shared" si="23"/>
        <v/>
      </c>
      <c r="L63" s="265" t="str">
        <f t="shared" si="24"/>
        <v/>
      </c>
      <c r="M63" s="269" t="str">
        <f t="shared" si="25"/>
        <v/>
      </c>
      <c r="N63" s="265" t="str">
        <f t="shared" si="19"/>
        <v/>
      </c>
      <c r="O63" s="267" t="str">
        <f t="shared" si="21"/>
        <v/>
      </c>
      <c r="P63" s="263" t="str">
        <f>IF(AND($S63="共通仮設費",$Y63=0),$A54,IF($X63="","",$X63))</f>
        <v/>
      </c>
      <c r="R63" s="228"/>
      <c r="S63" s="229"/>
      <c r="AB63" s="230"/>
    </row>
    <row r="64" spans="1:28" s="227" customFormat="1" ht="27" customHeight="1">
      <c r="A64" s="277"/>
      <c r="B64" s="297" t="str">
        <f t="shared" si="22"/>
        <v/>
      </c>
      <c r="C64" s="257" t="str">
        <f t="shared" si="13"/>
        <v/>
      </c>
      <c r="D64" s="257" t="str">
        <f t="shared" si="14"/>
        <v/>
      </c>
      <c r="E64" s="257" t="str">
        <f t="shared" si="15"/>
        <v/>
      </c>
      <c r="F64" s="257" t="str">
        <f t="shared" si="16"/>
        <v/>
      </c>
      <c r="G64" s="257" t="str">
        <f t="shared" si="17"/>
        <v/>
      </c>
      <c r="H64" s="257" t="str">
        <f t="shared" si="18"/>
        <v/>
      </c>
      <c r="I64" s="258"/>
      <c r="J64" s="259" t="str">
        <f t="shared" si="20"/>
        <v/>
      </c>
      <c r="K64" s="271" t="str">
        <f t="shared" si="23"/>
        <v/>
      </c>
      <c r="L64" s="265" t="str">
        <f t="shared" si="24"/>
        <v/>
      </c>
      <c r="M64" s="269" t="str">
        <f t="shared" si="25"/>
        <v/>
      </c>
      <c r="N64" s="265" t="str">
        <f t="shared" si="19"/>
        <v/>
      </c>
      <c r="O64" s="267" t="str">
        <f t="shared" si="21"/>
        <v/>
      </c>
      <c r="P64" s="263" t="str">
        <f>IF(AND($S64="共通仮設費",$Y64=0),$A54,IF($X64="","",$X64))</f>
        <v/>
      </c>
      <c r="R64" s="228"/>
      <c r="S64" s="229"/>
      <c r="AB64" s="230"/>
    </row>
    <row r="65" spans="1:28" s="227" customFormat="1" ht="27" customHeight="1">
      <c r="A65" s="277"/>
      <c r="B65" s="297" t="str">
        <f t="shared" si="22"/>
        <v/>
      </c>
      <c r="C65" s="257" t="str">
        <f t="shared" si="13"/>
        <v/>
      </c>
      <c r="D65" s="257" t="str">
        <f t="shared" si="14"/>
        <v/>
      </c>
      <c r="E65" s="257" t="str">
        <f t="shared" si="15"/>
        <v/>
      </c>
      <c r="F65" s="257" t="str">
        <f t="shared" si="16"/>
        <v/>
      </c>
      <c r="G65" s="257" t="str">
        <f t="shared" si="17"/>
        <v/>
      </c>
      <c r="H65" s="257" t="str">
        <f t="shared" si="18"/>
        <v/>
      </c>
      <c r="I65" s="258"/>
      <c r="J65" s="259" t="str">
        <f t="shared" si="20"/>
        <v/>
      </c>
      <c r="K65" s="271" t="str">
        <f t="shared" si="23"/>
        <v/>
      </c>
      <c r="L65" s="265" t="str">
        <f t="shared" si="24"/>
        <v/>
      </c>
      <c r="M65" s="269" t="str">
        <f t="shared" si="25"/>
        <v/>
      </c>
      <c r="N65" s="265" t="str">
        <f t="shared" si="19"/>
        <v/>
      </c>
      <c r="O65" s="267" t="str">
        <f t="shared" si="21"/>
        <v/>
      </c>
      <c r="P65" s="263" t="str">
        <f>IF(AND($S65="共通仮設費",$Y65=0),$A54,IF($X65="","",$X65))</f>
        <v/>
      </c>
      <c r="R65" s="228"/>
      <c r="S65" s="229"/>
      <c r="AB65" s="230"/>
    </row>
    <row r="66" spans="1:28" s="227" customFormat="1" ht="27" customHeight="1">
      <c r="A66" s="277"/>
      <c r="B66" s="297" t="str">
        <f t="shared" si="22"/>
        <v/>
      </c>
      <c r="C66" s="257" t="str">
        <f t="shared" si="13"/>
        <v/>
      </c>
      <c r="D66" s="257" t="str">
        <f t="shared" si="14"/>
        <v/>
      </c>
      <c r="E66" s="257" t="str">
        <f t="shared" si="15"/>
        <v/>
      </c>
      <c r="F66" s="257" t="str">
        <f t="shared" si="16"/>
        <v/>
      </c>
      <c r="G66" s="257" t="str">
        <f t="shared" si="17"/>
        <v/>
      </c>
      <c r="H66" s="257" t="str">
        <f t="shared" si="18"/>
        <v/>
      </c>
      <c r="I66" s="258"/>
      <c r="J66" s="259" t="str">
        <f t="shared" si="20"/>
        <v/>
      </c>
      <c r="K66" s="271" t="str">
        <f t="shared" si="23"/>
        <v/>
      </c>
      <c r="L66" s="265" t="str">
        <f t="shared" si="24"/>
        <v/>
      </c>
      <c r="M66" s="269" t="str">
        <f t="shared" si="25"/>
        <v/>
      </c>
      <c r="N66" s="265" t="str">
        <f t="shared" si="19"/>
        <v/>
      </c>
      <c r="O66" s="267" t="str">
        <f t="shared" si="21"/>
        <v/>
      </c>
      <c r="P66" s="263" t="str">
        <f>IF(AND($S66="共通仮設費",$Y66=0),$A54,IF($X66="","",$X66))</f>
        <v/>
      </c>
      <c r="R66" s="228"/>
      <c r="S66" s="229"/>
      <c r="AB66" s="230"/>
    </row>
    <row r="67" spans="1:28" s="227" customFormat="1" ht="27" customHeight="1">
      <c r="A67" s="277"/>
      <c r="B67" s="297" t="str">
        <f t="shared" si="22"/>
        <v/>
      </c>
      <c r="C67" s="257" t="str">
        <f t="shared" si="13"/>
        <v/>
      </c>
      <c r="D67" s="257" t="str">
        <f t="shared" si="14"/>
        <v/>
      </c>
      <c r="E67" s="257" t="str">
        <f t="shared" si="15"/>
        <v/>
      </c>
      <c r="F67" s="257" t="str">
        <f t="shared" si="16"/>
        <v/>
      </c>
      <c r="G67" s="257" t="str">
        <f t="shared" si="17"/>
        <v/>
      </c>
      <c r="H67" s="257" t="str">
        <f t="shared" si="18"/>
        <v/>
      </c>
      <c r="I67" s="258"/>
      <c r="J67" s="259" t="str">
        <f t="shared" si="20"/>
        <v/>
      </c>
      <c r="K67" s="271" t="str">
        <f t="shared" si="23"/>
        <v/>
      </c>
      <c r="L67" s="265" t="str">
        <f t="shared" si="24"/>
        <v/>
      </c>
      <c r="M67" s="269" t="str">
        <f t="shared" si="25"/>
        <v/>
      </c>
      <c r="N67" s="265" t="str">
        <f t="shared" si="19"/>
        <v/>
      </c>
      <c r="O67" s="267" t="str">
        <f t="shared" si="21"/>
        <v/>
      </c>
      <c r="P67" s="263" t="str">
        <f>IF(AND($S67="共通仮設費",$Y67=0),$A54,IF($X67="","",$X67))</f>
        <v/>
      </c>
      <c r="R67" s="228"/>
      <c r="S67" s="229"/>
      <c r="AB67" s="230"/>
    </row>
    <row r="68" spans="1:28" s="227" customFormat="1" ht="27" customHeight="1">
      <c r="A68" s="277"/>
      <c r="B68" s="297" t="str">
        <f t="shared" si="22"/>
        <v/>
      </c>
      <c r="C68" s="257" t="str">
        <f t="shared" si="13"/>
        <v/>
      </c>
      <c r="D68" s="257" t="str">
        <f t="shared" si="14"/>
        <v/>
      </c>
      <c r="E68" s="257" t="str">
        <f t="shared" si="15"/>
        <v/>
      </c>
      <c r="F68" s="257" t="str">
        <f t="shared" si="16"/>
        <v/>
      </c>
      <c r="G68" s="257" t="str">
        <f t="shared" si="17"/>
        <v/>
      </c>
      <c r="H68" s="257" t="str">
        <f t="shared" si="18"/>
        <v/>
      </c>
      <c r="I68" s="258"/>
      <c r="J68" s="259" t="str">
        <f t="shared" si="20"/>
        <v/>
      </c>
      <c r="K68" s="271" t="str">
        <f t="shared" si="23"/>
        <v/>
      </c>
      <c r="L68" s="265" t="str">
        <f t="shared" si="24"/>
        <v/>
      </c>
      <c r="M68" s="269" t="str">
        <f t="shared" si="25"/>
        <v/>
      </c>
      <c r="N68" s="265" t="str">
        <f t="shared" si="19"/>
        <v/>
      </c>
      <c r="O68" s="267" t="str">
        <f t="shared" si="21"/>
        <v/>
      </c>
      <c r="P68" s="263" t="str">
        <f>IF(AND($S68="共通仮設費",$Y68=0),$A54,IF($X68="","",$X68))</f>
        <v/>
      </c>
      <c r="R68" s="228"/>
      <c r="S68" s="229"/>
      <c r="AB68" s="230"/>
    </row>
    <row r="69" spans="1:28" s="227" customFormat="1" ht="27" customHeight="1">
      <c r="A69" s="277"/>
      <c r="B69" s="297" t="str">
        <f t="shared" si="22"/>
        <v/>
      </c>
      <c r="C69" s="257" t="str">
        <f t="shared" si="13"/>
        <v/>
      </c>
      <c r="D69" s="257" t="str">
        <f t="shared" si="14"/>
        <v/>
      </c>
      <c r="E69" s="257" t="str">
        <f t="shared" si="15"/>
        <v/>
      </c>
      <c r="F69" s="257" t="str">
        <f t="shared" si="16"/>
        <v/>
      </c>
      <c r="G69" s="257" t="str">
        <f t="shared" si="17"/>
        <v/>
      </c>
      <c r="H69" s="257" t="str">
        <f t="shared" si="18"/>
        <v/>
      </c>
      <c r="I69" s="258"/>
      <c r="J69" s="259" t="str">
        <f t="shared" si="20"/>
        <v/>
      </c>
      <c r="K69" s="271" t="str">
        <f t="shared" si="23"/>
        <v/>
      </c>
      <c r="L69" s="265" t="str">
        <f t="shared" si="24"/>
        <v/>
      </c>
      <c r="M69" s="269" t="str">
        <f t="shared" si="25"/>
        <v/>
      </c>
      <c r="N69" s="265" t="str">
        <f t="shared" si="19"/>
        <v/>
      </c>
      <c r="O69" s="267" t="str">
        <f t="shared" si="21"/>
        <v/>
      </c>
      <c r="P69" s="263" t="str">
        <f>IF(AND($S69="共通仮設費",$Y69=0),$A54,IF($X69="","",$X69))</f>
        <v/>
      </c>
      <c r="R69" s="228"/>
      <c r="S69" s="229"/>
      <c r="AB69" s="230"/>
    </row>
    <row r="70" spans="1:28" s="227" customFormat="1" ht="27" customHeight="1" thickBot="1">
      <c r="A70" s="277"/>
      <c r="B70" s="298" t="str">
        <f t="shared" si="22"/>
        <v/>
      </c>
      <c r="C70" s="260" t="str">
        <f t="shared" si="13"/>
        <v/>
      </c>
      <c r="D70" s="260" t="str">
        <f t="shared" si="14"/>
        <v/>
      </c>
      <c r="E70" s="260" t="str">
        <f t="shared" si="15"/>
        <v/>
      </c>
      <c r="F70" s="260" t="str">
        <f t="shared" si="16"/>
        <v/>
      </c>
      <c r="G70" s="260" t="str">
        <f t="shared" si="17"/>
        <v/>
      </c>
      <c r="H70" s="260" t="str">
        <f t="shared" si="18"/>
        <v/>
      </c>
      <c r="I70" s="261"/>
      <c r="J70" s="262" t="str">
        <f t="shared" si="20"/>
        <v/>
      </c>
      <c r="K70" s="272" t="str">
        <f t="shared" si="23"/>
        <v/>
      </c>
      <c r="L70" s="266" t="str">
        <f t="shared" si="24"/>
        <v/>
      </c>
      <c r="M70" s="270" t="str">
        <f t="shared" si="25"/>
        <v/>
      </c>
      <c r="N70" s="266" t="str">
        <f t="shared" si="19"/>
        <v/>
      </c>
      <c r="O70" s="268" t="str">
        <f t="shared" si="21"/>
        <v/>
      </c>
      <c r="P70" s="264" t="str">
        <f>IF(AND($S70="共通仮設費",$Y70=0),$A54,IF($X70="","",$X70))</f>
        <v/>
      </c>
      <c r="R70" s="228"/>
      <c r="S70" s="229"/>
      <c r="AB70" s="230"/>
    </row>
    <row r="71" spans="1:28" s="227" customFormat="1" ht="35.25" customHeight="1">
      <c r="A71" s="277"/>
      <c r="B71" s="220"/>
      <c r="C71" s="238"/>
      <c r="D71" s="238"/>
      <c r="E71" s="238"/>
      <c r="F71" s="238"/>
      <c r="G71" s="238"/>
      <c r="H71" s="238"/>
      <c r="I71" s="238"/>
      <c r="J71" s="247" t="s">
        <v>353</v>
      </c>
      <c r="K71" s="239"/>
      <c r="L71" s="240"/>
      <c r="M71" s="241"/>
      <c r="N71" s="240"/>
      <c r="O71" s="240"/>
      <c r="P71" s="242"/>
      <c r="R71" s="228"/>
      <c r="S71" s="229"/>
      <c r="AB71" s="230"/>
    </row>
    <row r="72" spans="1:28" s="227" customFormat="1" ht="21" customHeight="1">
      <c r="A72" s="277"/>
      <c r="B72" s="224"/>
      <c r="C72" s="224"/>
      <c r="D72" s="224"/>
      <c r="E72" s="224"/>
      <c r="F72" s="224"/>
      <c r="G72" s="224"/>
      <c r="H72" s="224"/>
      <c r="I72" s="224"/>
      <c r="J72" s="224"/>
      <c r="K72" s="225"/>
      <c r="L72" s="225"/>
      <c r="M72" s="226"/>
      <c r="N72" s="226"/>
      <c r="O72" s="226"/>
      <c r="P72" s="226"/>
      <c r="R72" s="228"/>
      <c r="S72" s="229"/>
      <c r="AB72" s="230"/>
    </row>
  </sheetData>
  <mergeCells count="1">
    <mergeCell ref="N3:P3"/>
  </mergeCells>
  <phoneticPr fontId="2"/>
  <pageMargins left="0" right="0" top="0.59055118110236227" bottom="0" header="0.31496062992125984" footer="0.19685039370078741"/>
  <pageSetup paperSize="9" orientation="landscape" r:id="rId1"/>
  <headerFooter alignWithMargins="0">
    <oddFooter>&amp;R頁&amp;P</oddFooter>
  </headerFooter>
  <rowBreaks count="1" manualBreakCount="1">
    <brk id="24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86"/>
  <sheetViews>
    <sheetView view="pageBreakPreview" zoomScale="75" zoomScaleNormal="100" zoomScaleSheetLayoutView="75" workbookViewId="0">
      <selection activeCell="B48" sqref="B48:C48"/>
    </sheetView>
  </sheetViews>
  <sheetFormatPr defaultRowHeight="14.25"/>
  <cols>
    <col min="1" max="1" width="3.75" style="112" customWidth="1"/>
    <col min="2" max="2" width="27.375" style="112" customWidth="1"/>
    <col min="3" max="3" width="25.25" style="112" customWidth="1"/>
    <col min="4" max="4" width="11.625" style="112" customWidth="1"/>
    <col min="5" max="5" width="5.875" style="112" customWidth="1"/>
    <col min="6" max="6" width="14.625" style="112" customWidth="1"/>
    <col min="7" max="7" width="13.375" style="112" customWidth="1"/>
    <col min="8" max="8" width="4.75" style="112" customWidth="1"/>
    <col min="9" max="9" width="18.625" style="112" customWidth="1"/>
    <col min="10" max="10" width="0" style="112" hidden="1" customWidth="1"/>
    <col min="11" max="11" width="13.25" style="112" customWidth="1"/>
    <col min="12" max="12" width="23.75" style="112" customWidth="1"/>
    <col min="13" max="13" width="3.625" style="112" customWidth="1"/>
    <col min="14" max="16384" width="9" style="112"/>
  </cols>
  <sheetData>
    <row r="1" spans="1:13" ht="15" customHeight="1" thickBot="1">
      <c r="A1" s="136"/>
      <c r="B1" s="113"/>
      <c r="C1" s="113"/>
      <c r="D1" s="138"/>
      <c r="E1" s="138"/>
      <c r="F1" s="138"/>
      <c r="G1" s="138"/>
      <c r="H1" s="138"/>
      <c r="I1" s="114"/>
      <c r="J1" s="114" t="s">
        <v>279</v>
      </c>
      <c r="K1" s="114"/>
      <c r="L1" s="115"/>
      <c r="M1" s="136"/>
    </row>
    <row r="2" spans="1:13" ht="15" customHeight="1">
      <c r="A2" s="136"/>
      <c r="B2" s="167" t="s">
        <v>284</v>
      </c>
      <c r="C2" s="354"/>
      <c r="D2" s="355"/>
      <c r="E2" s="355"/>
      <c r="F2" s="355"/>
      <c r="G2" s="355"/>
      <c r="H2" s="355"/>
      <c r="I2" s="355"/>
      <c r="J2" s="119" t="s">
        <v>280</v>
      </c>
      <c r="K2" s="120"/>
      <c r="L2" s="168"/>
      <c r="M2" s="136"/>
    </row>
    <row r="3" spans="1:13" ht="28.5" customHeight="1" thickBot="1">
      <c r="A3" s="136"/>
      <c r="B3" s="141" t="s">
        <v>285</v>
      </c>
      <c r="C3" s="356"/>
      <c r="D3" s="357"/>
      <c r="E3" s="357"/>
      <c r="F3" s="357"/>
      <c r="G3" s="357"/>
      <c r="H3" s="357"/>
      <c r="I3" s="357"/>
      <c r="J3" s="142" t="s">
        <v>281</v>
      </c>
      <c r="K3" s="143"/>
      <c r="L3" s="144"/>
      <c r="M3" s="136"/>
    </row>
    <row r="4" spans="1:13" ht="27" customHeight="1" thickBot="1">
      <c r="A4" s="136"/>
      <c r="B4" s="114"/>
      <c r="C4" s="114"/>
      <c r="D4" s="114"/>
      <c r="E4" s="114"/>
      <c r="F4" s="122"/>
      <c r="G4" s="123"/>
      <c r="H4" s="123"/>
      <c r="I4" s="114"/>
      <c r="J4" s="114" t="s">
        <v>282</v>
      </c>
      <c r="K4" s="121"/>
      <c r="L4" s="114"/>
      <c r="M4" s="136"/>
    </row>
    <row r="5" spans="1:13" ht="21.75" customHeight="1">
      <c r="A5" s="136"/>
      <c r="B5" s="361" t="s">
        <v>175</v>
      </c>
      <c r="C5" s="362"/>
      <c r="D5" s="352" t="s">
        <v>238</v>
      </c>
      <c r="E5" s="353"/>
      <c r="F5" s="146" t="s">
        <v>176</v>
      </c>
      <c r="G5" s="352" t="s">
        <v>177</v>
      </c>
      <c r="H5" s="353"/>
      <c r="I5" s="145" t="s">
        <v>155</v>
      </c>
      <c r="J5" s="145"/>
      <c r="K5" s="350" t="s">
        <v>178</v>
      </c>
      <c r="L5" s="351"/>
      <c r="M5" s="137"/>
    </row>
    <row r="6" spans="1:13" ht="15" customHeight="1">
      <c r="A6" s="136"/>
      <c r="B6" s="344"/>
      <c r="C6" s="358"/>
      <c r="D6" s="186" t="str">
        <f>+IF(O6="","",IF(INT(O6),INT(O6),"0"))</f>
        <v/>
      </c>
      <c r="E6" s="178" t="str">
        <f>+IF(O6="","",IF(O6-INT(O6),O6-INT(O6),""))</f>
        <v/>
      </c>
      <c r="F6" s="175"/>
      <c r="G6" s="190" t="str">
        <f t="shared" ref="G6:G11" si="0">+IF(OR(P6="",F6="式"),"",IF(INT(P6),INT(P6),"0"))</f>
        <v/>
      </c>
      <c r="H6" s="182" t="str">
        <f t="shared" ref="H6:H11" si="1">+IF(OR(P6="",F6="式"),"",IF(P6-INT(P6),P6-INT(P6),""))</f>
        <v/>
      </c>
      <c r="I6" s="160" t="str">
        <f>IF(O6="","",+INT(O6*P6))</f>
        <v/>
      </c>
      <c r="J6" s="194"/>
      <c r="K6" s="169"/>
      <c r="L6" s="154"/>
      <c r="M6" s="136"/>
    </row>
    <row r="7" spans="1:13" ht="15" customHeight="1">
      <c r="A7" s="136"/>
      <c r="B7" s="342"/>
      <c r="C7" s="359"/>
      <c r="D7" s="187" t="str">
        <f>+IF(O7="","",IF(INT(O7),INT(O7),"0"))</f>
        <v/>
      </c>
      <c r="E7" s="179" t="str">
        <f>+IF(O7="","",IF(O7-INT(O7),O7-INT(O7),""))</f>
        <v/>
      </c>
      <c r="F7" s="176"/>
      <c r="G7" s="191" t="str">
        <f t="shared" si="0"/>
        <v/>
      </c>
      <c r="H7" s="183" t="str">
        <f t="shared" si="1"/>
        <v/>
      </c>
      <c r="I7" s="161" t="str">
        <f t="shared" ref="I7:I41" si="2">IF(O7="","",+INT(O7*P7))</f>
        <v/>
      </c>
      <c r="J7" s="195"/>
      <c r="K7" s="170" t="s">
        <v>283</v>
      </c>
      <c r="L7" s="155"/>
      <c r="M7" s="136"/>
    </row>
    <row r="8" spans="1:13" ht="15" customHeight="1">
      <c r="A8" s="136"/>
      <c r="B8" s="346"/>
      <c r="C8" s="360"/>
      <c r="D8" s="188" t="str">
        <f>+IF(O8="","",IF(INT(O8),INT(O8),"0"))</f>
        <v/>
      </c>
      <c r="E8" s="180" t="str">
        <f>+IF(O8="","",IF(O8-INT(O8),O8-INT(O8),""))</f>
        <v/>
      </c>
      <c r="F8" s="177"/>
      <c r="G8" s="192" t="str">
        <f t="shared" si="0"/>
        <v/>
      </c>
      <c r="H8" s="184" t="str">
        <f t="shared" si="1"/>
        <v/>
      </c>
      <c r="I8" s="162" t="str">
        <f t="shared" si="2"/>
        <v/>
      </c>
      <c r="J8" s="196"/>
      <c r="K8" s="171" t="s">
        <v>283</v>
      </c>
      <c r="L8" s="172"/>
      <c r="M8" s="136"/>
    </row>
    <row r="9" spans="1:13" ht="15" customHeight="1">
      <c r="A9" s="136"/>
      <c r="B9" s="344"/>
      <c r="C9" s="345"/>
      <c r="D9" s="186" t="str">
        <f t="shared" ref="D9:D41" si="3">+IF(O9="","",IF(INT(O9),INT(O9),"0"))</f>
        <v/>
      </c>
      <c r="E9" s="178" t="str">
        <f t="shared" ref="E9:E41" si="4">+IF(O9="","",IF(O9-INT(O9),O9-INT(O9),""))</f>
        <v/>
      </c>
      <c r="F9" s="156"/>
      <c r="G9" s="190" t="str">
        <f t="shared" si="0"/>
        <v/>
      </c>
      <c r="H9" s="182" t="str">
        <f t="shared" si="1"/>
        <v/>
      </c>
      <c r="I9" s="160" t="str">
        <f t="shared" si="2"/>
        <v/>
      </c>
      <c r="J9" s="126"/>
      <c r="K9" s="169" t="s">
        <v>283</v>
      </c>
      <c r="L9" s="154"/>
      <c r="M9" s="136"/>
    </row>
    <row r="10" spans="1:13" ht="15" customHeight="1">
      <c r="A10" s="136"/>
      <c r="B10" s="342"/>
      <c r="C10" s="343"/>
      <c r="D10" s="187" t="str">
        <f t="shared" si="3"/>
        <v/>
      </c>
      <c r="E10" s="179" t="str">
        <f t="shared" si="4"/>
        <v/>
      </c>
      <c r="F10" s="157"/>
      <c r="G10" s="191" t="str">
        <f t="shared" si="0"/>
        <v/>
      </c>
      <c r="H10" s="183" t="str">
        <f t="shared" si="1"/>
        <v/>
      </c>
      <c r="I10" s="161" t="str">
        <f t="shared" si="2"/>
        <v/>
      </c>
      <c r="J10" s="140"/>
      <c r="K10" s="170" t="s">
        <v>283</v>
      </c>
      <c r="L10" s="155"/>
      <c r="M10" s="136"/>
    </row>
    <row r="11" spans="1:13" ht="15" customHeight="1">
      <c r="A11" s="136"/>
      <c r="B11" s="346"/>
      <c r="C11" s="347"/>
      <c r="D11" s="188" t="str">
        <f t="shared" si="3"/>
        <v/>
      </c>
      <c r="E11" s="180" t="str">
        <f t="shared" si="4"/>
        <v/>
      </c>
      <c r="F11" s="158"/>
      <c r="G11" s="192" t="str">
        <f t="shared" si="0"/>
        <v/>
      </c>
      <c r="H11" s="184" t="str">
        <f t="shared" si="1"/>
        <v/>
      </c>
      <c r="I11" s="162" t="str">
        <f t="shared" si="2"/>
        <v/>
      </c>
      <c r="J11" s="125"/>
      <c r="K11" s="171" t="s">
        <v>283</v>
      </c>
      <c r="L11" s="172"/>
      <c r="M11" s="136"/>
    </row>
    <row r="12" spans="1:13" ht="15" customHeight="1">
      <c r="A12" s="136"/>
      <c r="B12" s="344"/>
      <c r="C12" s="345"/>
      <c r="D12" s="186" t="str">
        <f t="shared" si="3"/>
        <v/>
      </c>
      <c r="E12" s="178" t="str">
        <f t="shared" si="4"/>
        <v/>
      </c>
      <c r="F12" s="156"/>
      <c r="G12" s="190" t="str">
        <f t="shared" ref="G12:G41" si="5">+IF(OR(P12="",F12="式"),"",IF(INT(P12),INT(P12),"0"))</f>
        <v/>
      </c>
      <c r="H12" s="182" t="str">
        <f t="shared" ref="H12:H41" si="6">+IF(OR(P12="",F12="式"),"",IF(P12-INT(P12),P12-INT(P12),""))</f>
        <v/>
      </c>
      <c r="I12" s="160" t="str">
        <f t="shared" si="2"/>
        <v/>
      </c>
      <c r="J12" s="126"/>
      <c r="K12" s="169"/>
      <c r="L12" s="154"/>
      <c r="M12" s="136"/>
    </row>
    <row r="13" spans="1:13" ht="15" customHeight="1">
      <c r="A13" s="136"/>
      <c r="B13" s="342"/>
      <c r="C13" s="343"/>
      <c r="D13" s="187" t="str">
        <f t="shared" si="3"/>
        <v/>
      </c>
      <c r="E13" s="179" t="str">
        <f t="shared" si="4"/>
        <v/>
      </c>
      <c r="F13" s="157"/>
      <c r="G13" s="191" t="str">
        <f t="shared" si="5"/>
        <v/>
      </c>
      <c r="H13" s="183" t="str">
        <f t="shared" si="6"/>
        <v/>
      </c>
      <c r="I13" s="161" t="str">
        <f t="shared" si="2"/>
        <v/>
      </c>
      <c r="J13" s="140"/>
      <c r="K13" s="170"/>
      <c r="L13" s="155"/>
      <c r="M13" s="136"/>
    </row>
    <row r="14" spans="1:13" ht="15" customHeight="1">
      <c r="A14" s="136"/>
      <c r="B14" s="346"/>
      <c r="C14" s="347"/>
      <c r="D14" s="188" t="str">
        <f t="shared" si="3"/>
        <v/>
      </c>
      <c r="E14" s="180" t="str">
        <f t="shared" si="4"/>
        <v/>
      </c>
      <c r="F14" s="158"/>
      <c r="G14" s="192" t="str">
        <f t="shared" si="5"/>
        <v/>
      </c>
      <c r="H14" s="184" t="str">
        <f t="shared" si="6"/>
        <v/>
      </c>
      <c r="I14" s="162" t="str">
        <f t="shared" si="2"/>
        <v/>
      </c>
      <c r="J14" s="125"/>
      <c r="K14" s="171"/>
      <c r="L14" s="172"/>
      <c r="M14" s="136"/>
    </row>
    <row r="15" spans="1:13" ht="15" customHeight="1">
      <c r="A15" s="136"/>
      <c r="B15" s="344"/>
      <c r="C15" s="345"/>
      <c r="D15" s="186" t="str">
        <f t="shared" si="3"/>
        <v/>
      </c>
      <c r="E15" s="178" t="str">
        <f t="shared" si="4"/>
        <v/>
      </c>
      <c r="F15" s="156"/>
      <c r="G15" s="190" t="str">
        <f t="shared" si="5"/>
        <v/>
      </c>
      <c r="H15" s="182" t="str">
        <f t="shared" si="6"/>
        <v/>
      </c>
      <c r="I15" s="160" t="str">
        <f t="shared" si="2"/>
        <v/>
      </c>
      <c r="J15" s="126"/>
      <c r="K15" s="169"/>
      <c r="L15" s="154"/>
      <c r="M15" s="136"/>
    </row>
    <row r="16" spans="1:13" ht="15" customHeight="1">
      <c r="A16" s="136"/>
      <c r="B16" s="342"/>
      <c r="C16" s="343"/>
      <c r="D16" s="187" t="str">
        <f t="shared" si="3"/>
        <v/>
      </c>
      <c r="E16" s="179" t="str">
        <f t="shared" si="4"/>
        <v/>
      </c>
      <c r="F16" s="157"/>
      <c r="G16" s="191" t="str">
        <f t="shared" si="5"/>
        <v/>
      </c>
      <c r="H16" s="183" t="str">
        <f t="shared" si="6"/>
        <v/>
      </c>
      <c r="I16" s="161" t="str">
        <f t="shared" si="2"/>
        <v/>
      </c>
      <c r="J16" s="140"/>
      <c r="K16" s="170"/>
      <c r="L16" s="155"/>
      <c r="M16" s="136"/>
    </row>
    <row r="17" spans="1:13" ht="15" customHeight="1">
      <c r="A17" s="136"/>
      <c r="B17" s="346"/>
      <c r="C17" s="347"/>
      <c r="D17" s="188" t="str">
        <f t="shared" si="3"/>
        <v/>
      </c>
      <c r="E17" s="180" t="str">
        <f t="shared" si="4"/>
        <v/>
      </c>
      <c r="F17" s="158"/>
      <c r="G17" s="192" t="str">
        <f t="shared" si="5"/>
        <v/>
      </c>
      <c r="H17" s="184" t="str">
        <f t="shared" si="6"/>
        <v/>
      </c>
      <c r="I17" s="162" t="str">
        <f t="shared" si="2"/>
        <v/>
      </c>
      <c r="J17" s="125"/>
      <c r="K17" s="171"/>
      <c r="L17" s="172"/>
      <c r="M17" s="136"/>
    </row>
    <row r="18" spans="1:13" ht="15" customHeight="1">
      <c r="A18" s="136"/>
      <c r="B18" s="344"/>
      <c r="C18" s="345"/>
      <c r="D18" s="186" t="str">
        <f t="shared" si="3"/>
        <v/>
      </c>
      <c r="E18" s="178" t="str">
        <f t="shared" si="4"/>
        <v/>
      </c>
      <c r="F18" s="156"/>
      <c r="G18" s="190" t="str">
        <f t="shared" si="5"/>
        <v/>
      </c>
      <c r="H18" s="182" t="str">
        <f t="shared" si="6"/>
        <v/>
      </c>
      <c r="I18" s="160" t="str">
        <f t="shared" si="2"/>
        <v/>
      </c>
      <c r="J18" s="126"/>
      <c r="K18" s="169"/>
      <c r="L18" s="154"/>
      <c r="M18" s="136"/>
    </row>
    <row r="19" spans="1:13" ht="15" customHeight="1">
      <c r="A19" s="136"/>
      <c r="B19" s="342"/>
      <c r="C19" s="343"/>
      <c r="D19" s="187" t="str">
        <f t="shared" si="3"/>
        <v/>
      </c>
      <c r="E19" s="179" t="str">
        <f t="shared" si="4"/>
        <v/>
      </c>
      <c r="F19" s="157"/>
      <c r="G19" s="191" t="str">
        <f t="shared" si="5"/>
        <v/>
      </c>
      <c r="H19" s="183" t="str">
        <f t="shared" si="6"/>
        <v/>
      </c>
      <c r="I19" s="161" t="str">
        <f t="shared" si="2"/>
        <v/>
      </c>
      <c r="J19" s="140"/>
      <c r="K19" s="170"/>
      <c r="L19" s="155"/>
      <c r="M19" s="136"/>
    </row>
    <row r="20" spans="1:13" ht="15" customHeight="1">
      <c r="A20" s="136"/>
      <c r="B20" s="346"/>
      <c r="C20" s="347"/>
      <c r="D20" s="188" t="str">
        <f t="shared" si="3"/>
        <v/>
      </c>
      <c r="E20" s="180" t="str">
        <f t="shared" si="4"/>
        <v/>
      </c>
      <c r="F20" s="158"/>
      <c r="G20" s="192" t="str">
        <f t="shared" si="5"/>
        <v/>
      </c>
      <c r="H20" s="184" t="str">
        <f t="shared" si="6"/>
        <v/>
      </c>
      <c r="I20" s="162" t="str">
        <f t="shared" si="2"/>
        <v/>
      </c>
      <c r="J20" s="125"/>
      <c r="K20" s="171"/>
      <c r="L20" s="172"/>
      <c r="M20" s="136"/>
    </row>
    <row r="21" spans="1:13" ht="15" customHeight="1">
      <c r="A21" s="136"/>
      <c r="B21" s="344"/>
      <c r="C21" s="345"/>
      <c r="D21" s="186" t="str">
        <f t="shared" si="3"/>
        <v/>
      </c>
      <c r="E21" s="178" t="str">
        <f t="shared" si="4"/>
        <v/>
      </c>
      <c r="F21" s="156"/>
      <c r="G21" s="190" t="str">
        <f t="shared" si="5"/>
        <v/>
      </c>
      <c r="H21" s="182" t="str">
        <f t="shared" si="6"/>
        <v/>
      </c>
      <c r="I21" s="160" t="str">
        <f t="shared" si="2"/>
        <v/>
      </c>
      <c r="J21" s="126"/>
      <c r="K21" s="169"/>
      <c r="L21" s="154"/>
      <c r="M21" s="136"/>
    </row>
    <row r="22" spans="1:13" ht="15" customHeight="1">
      <c r="A22" s="136"/>
      <c r="B22" s="342"/>
      <c r="C22" s="343"/>
      <c r="D22" s="187" t="str">
        <f t="shared" si="3"/>
        <v/>
      </c>
      <c r="E22" s="179" t="str">
        <f t="shared" si="4"/>
        <v/>
      </c>
      <c r="F22" s="157"/>
      <c r="G22" s="191" t="str">
        <f t="shared" si="5"/>
        <v/>
      </c>
      <c r="H22" s="183" t="str">
        <f t="shared" si="6"/>
        <v/>
      </c>
      <c r="I22" s="161" t="str">
        <f t="shared" si="2"/>
        <v/>
      </c>
      <c r="J22" s="140"/>
      <c r="K22" s="170"/>
      <c r="L22" s="155"/>
      <c r="M22" s="136"/>
    </row>
    <row r="23" spans="1:13" ht="15" customHeight="1">
      <c r="A23" s="136"/>
      <c r="B23" s="346"/>
      <c r="C23" s="347"/>
      <c r="D23" s="188" t="str">
        <f t="shared" si="3"/>
        <v/>
      </c>
      <c r="E23" s="180" t="str">
        <f t="shared" si="4"/>
        <v/>
      </c>
      <c r="F23" s="158"/>
      <c r="G23" s="192" t="str">
        <f t="shared" si="5"/>
        <v/>
      </c>
      <c r="H23" s="184" t="str">
        <f t="shared" si="6"/>
        <v/>
      </c>
      <c r="I23" s="162" t="str">
        <f t="shared" si="2"/>
        <v/>
      </c>
      <c r="J23" s="125"/>
      <c r="K23" s="171"/>
      <c r="L23" s="172"/>
      <c r="M23" s="136"/>
    </row>
    <row r="24" spans="1:13" ht="15" customHeight="1">
      <c r="A24" s="136"/>
      <c r="B24" s="344"/>
      <c r="C24" s="345"/>
      <c r="D24" s="186" t="str">
        <f t="shared" si="3"/>
        <v/>
      </c>
      <c r="E24" s="178" t="str">
        <f t="shared" si="4"/>
        <v/>
      </c>
      <c r="F24" s="156"/>
      <c r="G24" s="190" t="str">
        <f t="shared" si="5"/>
        <v/>
      </c>
      <c r="H24" s="182" t="str">
        <f t="shared" si="6"/>
        <v/>
      </c>
      <c r="I24" s="160" t="str">
        <f t="shared" si="2"/>
        <v/>
      </c>
      <c r="J24" s="126"/>
      <c r="K24" s="169"/>
      <c r="L24" s="154"/>
      <c r="M24" s="136"/>
    </row>
    <row r="25" spans="1:13" ht="15" customHeight="1">
      <c r="A25" s="136"/>
      <c r="B25" s="342"/>
      <c r="C25" s="343"/>
      <c r="D25" s="187" t="str">
        <f t="shared" si="3"/>
        <v/>
      </c>
      <c r="E25" s="179" t="str">
        <f t="shared" si="4"/>
        <v/>
      </c>
      <c r="F25" s="157"/>
      <c r="G25" s="191" t="str">
        <f t="shared" si="5"/>
        <v/>
      </c>
      <c r="H25" s="183" t="str">
        <f t="shared" si="6"/>
        <v/>
      </c>
      <c r="I25" s="161" t="str">
        <f t="shared" si="2"/>
        <v/>
      </c>
      <c r="J25" s="140"/>
      <c r="K25" s="170"/>
      <c r="L25" s="155"/>
      <c r="M25" s="136"/>
    </row>
    <row r="26" spans="1:13" ht="15" customHeight="1">
      <c r="A26" s="136"/>
      <c r="B26" s="346"/>
      <c r="C26" s="347"/>
      <c r="D26" s="188" t="str">
        <f t="shared" si="3"/>
        <v/>
      </c>
      <c r="E26" s="180" t="str">
        <f t="shared" si="4"/>
        <v/>
      </c>
      <c r="F26" s="158"/>
      <c r="G26" s="192" t="str">
        <f t="shared" si="5"/>
        <v/>
      </c>
      <c r="H26" s="184" t="str">
        <f t="shared" si="6"/>
        <v/>
      </c>
      <c r="I26" s="162" t="str">
        <f t="shared" si="2"/>
        <v/>
      </c>
      <c r="J26" s="125"/>
      <c r="K26" s="171"/>
      <c r="L26" s="172"/>
      <c r="M26" s="136"/>
    </row>
    <row r="27" spans="1:13" ht="15" customHeight="1">
      <c r="A27" s="136"/>
      <c r="B27" s="344"/>
      <c r="C27" s="345"/>
      <c r="D27" s="186" t="str">
        <f t="shared" si="3"/>
        <v/>
      </c>
      <c r="E27" s="178" t="str">
        <f t="shared" si="4"/>
        <v/>
      </c>
      <c r="F27" s="156"/>
      <c r="G27" s="190" t="str">
        <f t="shared" si="5"/>
        <v/>
      </c>
      <c r="H27" s="182" t="str">
        <f t="shared" si="6"/>
        <v/>
      </c>
      <c r="I27" s="160" t="str">
        <f t="shared" si="2"/>
        <v/>
      </c>
      <c r="J27" s="126"/>
      <c r="K27" s="169"/>
      <c r="L27" s="154"/>
      <c r="M27" s="136"/>
    </row>
    <row r="28" spans="1:13" ht="15" customHeight="1">
      <c r="A28" s="136"/>
      <c r="B28" s="342"/>
      <c r="C28" s="343"/>
      <c r="D28" s="187" t="str">
        <f t="shared" si="3"/>
        <v/>
      </c>
      <c r="E28" s="179" t="str">
        <f t="shared" si="4"/>
        <v/>
      </c>
      <c r="F28" s="157"/>
      <c r="G28" s="191" t="str">
        <f t="shared" si="5"/>
        <v/>
      </c>
      <c r="H28" s="183" t="str">
        <f t="shared" si="6"/>
        <v/>
      </c>
      <c r="I28" s="161" t="str">
        <f t="shared" si="2"/>
        <v/>
      </c>
      <c r="J28" s="140"/>
      <c r="K28" s="170"/>
      <c r="L28" s="155"/>
      <c r="M28" s="136"/>
    </row>
    <row r="29" spans="1:13" ht="15" customHeight="1">
      <c r="A29" s="136"/>
      <c r="B29" s="346"/>
      <c r="C29" s="347"/>
      <c r="D29" s="188" t="str">
        <f t="shared" si="3"/>
        <v/>
      </c>
      <c r="E29" s="180" t="str">
        <f t="shared" si="4"/>
        <v/>
      </c>
      <c r="F29" s="158"/>
      <c r="G29" s="192" t="str">
        <f t="shared" si="5"/>
        <v/>
      </c>
      <c r="H29" s="184" t="str">
        <f t="shared" si="6"/>
        <v/>
      </c>
      <c r="I29" s="162" t="str">
        <f t="shared" si="2"/>
        <v/>
      </c>
      <c r="J29" s="125"/>
      <c r="K29" s="171"/>
      <c r="L29" s="172"/>
      <c r="M29" s="136"/>
    </row>
    <row r="30" spans="1:13" ht="15" customHeight="1">
      <c r="A30" s="136"/>
      <c r="B30" s="344"/>
      <c r="C30" s="345"/>
      <c r="D30" s="186" t="str">
        <f t="shared" si="3"/>
        <v/>
      </c>
      <c r="E30" s="178" t="str">
        <f t="shared" si="4"/>
        <v/>
      </c>
      <c r="F30" s="156"/>
      <c r="G30" s="190" t="str">
        <f t="shared" si="5"/>
        <v/>
      </c>
      <c r="H30" s="182" t="str">
        <f t="shared" si="6"/>
        <v/>
      </c>
      <c r="I30" s="160" t="str">
        <f t="shared" si="2"/>
        <v/>
      </c>
      <c r="J30" s="126"/>
      <c r="K30" s="169"/>
      <c r="L30" s="154"/>
      <c r="M30" s="136"/>
    </row>
    <row r="31" spans="1:13" ht="15" customHeight="1">
      <c r="A31" s="136"/>
      <c r="B31" s="342"/>
      <c r="C31" s="343"/>
      <c r="D31" s="187" t="str">
        <f t="shared" si="3"/>
        <v/>
      </c>
      <c r="E31" s="179" t="str">
        <f t="shared" si="4"/>
        <v/>
      </c>
      <c r="F31" s="157"/>
      <c r="G31" s="191" t="str">
        <f t="shared" si="5"/>
        <v/>
      </c>
      <c r="H31" s="183" t="str">
        <f t="shared" si="6"/>
        <v/>
      </c>
      <c r="I31" s="161" t="str">
        <f t="shared" si="2"/>
        <v/>
      </c>
      <c r="J31" s="140"/>
      <c r="K31" s="170"/>
      <c r="L31" s="155"/>
      <c r="M31" s="136"/>
    </row>
    <row r="32" spans="1:13" ht="15" customHeight="1">
      <c r="A32" s="136"/>
      <c r="B32" s="346"/>
      <c r="C32" s="347"/>
      <c r="D32" s="188" t="str">
        <f t="shared" si="3"/>
        <v/>
      </c>
      <c r="E32" s="180" t="str">
        <f t="shared" si="4"/>
        <v/>
      </c>
      <c r="F32" s="158"/>
      <c r="G32" s="192" t="str">
        <f t="shared" si="5"/>
        <v/>
      </c>
      <c r="H32" s="184" t="str">
        <f t="shared" si="6"/>
        <v/>
      </c>
      <c r="I32" s="162" t="str">
        <f t="shared" si="2"/>
        <v/>
      </c>
      <c r="J32" s="125"/>
      <c r="K32" s="171"/>
      <c r="L32" s="172"/>
      <c r="M32" s="136"/>
    </row>
    <row r="33" spans="1:13" ht="15" customHeight="1">
      <c r="A33" s="136"/>
      <c r="B33" s="344"/>
      <c r="C33" s="345"/>
      <c r="D33" s="186" t="str">
        <f t="shared" si="3"/>
        <v/>
      </c>
      <c r="E33" s="178" t="str">
        <f t="shared" si="4"/>
        <v/>
      </c>
      <c r="F33" s="156"/>
      <c r="G33" s="190" t="str">
        <f t="shared" si="5"/>
        <v/>
      </c>
      <c r="H33" s="182" t="str">
        <f t="shared" si="6"/>
        <v/>
      </c>
      <c r="I33" s="160" t="str">
        <f t="shared" si="2"/>
        <v/>
      </c>
      <c r="J33" s="126"/>
      <c r="K33" s="169"/>
      <c r="L33" s="154"/>
      <c r="M33" s="136"/>
    </row>
    <row r="34" spans="1:13" ht="15" customHeight="1">
      <c r="A34" s="136"/>
      <c r="B34" s="342"/>
      <c r="C34" s="343"/>
      <c r="D34" s="187" t="str">
        <f t="shared" si="3"/>
        <v/>
      </c>
      <c r="E34" s="179" t="str">
        <f t="shared" si="4"/>
        <v/>
      </c>
      <c r="F34" s="157"/>
      <c r="G34" s="191" t="str">
        <f t="shared" si="5"/>
        <v/>
      </c>
      <c r="H34" s="183" t="str">
        <f t="shared" si="6"/>
        <v/>
      </c>
      <c r="I34" s="161" t="str">
        <f t="shared" si="2"/>
        <v/>
      </c>
      <c r="J34" s="140"/>
      <c r="K34" s="170"/>
      <c r="L34" s="155"/>
      <c r="M34" s="136"/>
    </row>
    <row r="35" spans="1:13" ht="15" customHeight="1">
      <c r="A35" s="136"/>
      <c r="B35" s="346"/>
      <c r="C35" s="347"/>
      <c r="D35" s="188" t="str">
        <f t="shared" si="3"/>
        <v/>
      </c>
      <c r="E35" s="180" t="str">
        <f t="shared" si="4"/>
        <v/>
      </c>
      <c r="F35" s="158"/>
      <c r="G35" s="192" t="str">
        <f t="shared" si="5"/>
        <v/>
      </c>
      <c r="H35" s="184" t="str">
        <f t="shared" si="6"/>
        <v/>
      </c>
      <c r="I35" s="162" t="str">
        <f t="shared" si="2"/>
        <v/>
      </c>
      <c r="J35" s="125"/>
      <c r="K35" s="171"/>
      <c r="L35" s="172"/>
      <c r="M35" s="136"/>
    </row>
    <row r="36" spans="1:13" ht="15" customHeight="1">
      <c r="A36" s="136"/>
      <c r="B36" s="344"/>
      <c r="C36" s="345"/>
      <c r="D36" s="186" t="str">
        <f t="shared" si="3"/>
        <v/>
      </c>
      <c r="E36" s="178" t="str">
        <f t="shared" si="4"/>
        <v/>
      </c>
      <c r="F36" s="156"/>
      <c r="G36" s="190" t="str">
        <f t="shared" si="5"/>
        <v/>
      </c>
      <c r="H36" s="182" t="str">
        <f t="shared" si="6"/>
        <v/>
      </c>
      <c r="I36" s="160" t="str">
        <f t="shared" si="2"/>
        <v/>
      </c>
      <c r="J36" s="126"/>
      <c r="K36" s="169"/>
      <c r="L36" s="154"/>
      <c r="M36" s="136"/>
    </row>
    <row r="37" spans="1:13" ht="15" customHeight="1">
      <c r="A37" s="136"/>
      <c r="B37" s="342"/>
      <c r="C37" s="343"/>
      <c r="D37" s="187" t="str">
        <f t="shared" si="3"/>
        <v/>
      </c>
      <c r="E37" s="179" t="str">
        <f t="shared" si="4"/>
        <v/>
      </c>
      <c r="F37" s="157"/>
      <c r="G37" s="191" t="str">
        <f t="shared" si="5"/>
        <v/>
      </c>
      <c r="H37" s="183" t="str">
        <f t="shared" si="6"/>
        <v/>
      </c>
      <c r="I37" s="161" t="str">
        <f t="shared" si="2"/>
        <v/>
      </c>
      <c r="J37" s="140"/>
      <c r="K37" s="170"/>
      <c r="L37" s="155"/>
      <c r="M37" s="136"/>
    </row>
    <row r="38" spans="1:13" ht="15" customHeight="1">
      <c r="A38" s="136"/>
      <c r="B38" s="346"/>
      <c r="C38" s="347"/>
      <c r="D38" s="188" t="str">
        <f t="shared" si="3"/>
        <v/>
      </c>
      <c r="E38" s="180" t="str">
        <f t="shared" si="4"/>
        <v/>
      </c>
      <c r="F38" s="158"/>
      <c r="G38" s="192" t="str">
        <f t="shared" si="5"/>
        <v/>
      </c>
      <c r="H38" s="184" t="str">
        <f t="shared" si="6"/>
        <v/>
      </c>
      <c r="I38" s="162" t="str">
        <f t="shared" si="2"/>
        <v/>
      </c>
      <c r="J38" s="125"/>
      <c r="K38" s="171"/>
      <c r="L38" s="172"/>
      <c r="M38" s="136"/>
    </row>
    <row r="39" spans="1:13" ht="15" customHeight="1">
      <c r="A39" s="136"/>
      <c r="B39" s="342"/>
      <c r="C39" s="343"/>
      <c r="D39" s="186" t="str">
        <f t="shared" si="3"/>
        <v/>
      </c>
      <c r="E39" s="178" t="str">
        <f t="shared" si="4"/>
        <v/>
      </c>
      <c r="F39" s="157"/>
      <c r="G39" s="190" t="str">
        <f t="shared" si="5"/>
        <v/>
      </c>
      <c r="H39" s="182" t="str">
        <f t="shared" si="6"/>
        <v/>
      </c>
      <c r="I39" s="160" t="str">
        <f t="shared" si="2"/>
        <v/>
      </c>
      <c r="J39" s="140"/>
      <c r="K39" s="170"/>
      <c r="L39" s="155"/>
      <c r="M39" s="136"/>
    </row>
    <row r="40" spans="1:13" ht="15" customHeight="1">
      <c r="A40" s="136"/>
      <c r="B40" s="342"/>
      <c r="C40" s="343"/>
      <c r="D40" s="187" t="str">
        <f t="shared" si="3"/>
        <v/>
      </c>
      <c r="E40" s="179" t="str">
        <f t="shared" si="4"/>
        <v/>
      </c>
      <c r="F40" s="157"/>
      <c r="G40" s="191" t="str">
        <f t="shared" si="5"/>
        <v/>
      </c>
      <c r="H40" s="183" t="str">
        <f t="shared" si="6"/>
        <v/>
      </c>
      <c r="I40" s="161" t="str">
        <f t="shared" si="2"/>
        <v/>
      </c>
      <c r="J40" s="140"/>
      <c r="K40" s="170"/>
      <c r="L40" s="155"/>
      <c r="M40" s="136"/>
    </row>
    <row r="41" spans="1:13" ht="15" customHeight="1" thickBot="1">
      <c r="B41" s="348"/>
      <c r="C41" s="349"/>
      <c r="D41" s="189" t="str">
        <f t="shared" si="3"/>
        <v/>
      </c>
      <c r="E41" s="181" t="str">
        <f t="shared" si="4"/>
        <v/>
      </c>
      <c r="F41" s="159"/>
      <c r="G41" s="193" t="str">
        <f t="shared" si="5"/>
        <v/>
      </c>
      <c r="H41" s="185" t="str">
        <f t="shared" si="6"/>
        <v/>
      </c>
      <c r="I41" s="163" t="str">
        <f t="shared" si="2"/>
        <v/>
      </c>
      <c r="J41" s="127"/>
      <c r="K41" s="173"/>
      <c r="L41" s="174"/>
    </row>
    <row r="42" spans="1:13" ht="12.75" customHeight="1"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</row>
    <row r="43" spans="1:13" ht="20.25" customHeight="1"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</row>
    <row r="44" spans="1:13" ht="12.95" customHeight="1" thickBot="1">
      <c r="A44" s="136"/>
      <c r="B44" s="113"/>
      <c r="C44" s="113"/>
      <c r="D44" s="138"/>
      <c r="E44" s="138"/>
      <c r="F44" s="138"/>
      <c r="G44" s="138"/>
      <c r="H44" s="138"/>
      <c r="I44" s="114"/>
      <c r="J44" s="114" t="s">
        <v>279</v>
      </c>
      <c r="K44" s="114"/>
      <c r="L44" s="115"/>
      <c r="M44" s="136"/>
    </row>
    <row r="45" spans="1:13" ht="15" customHeight="1">
      <c r="A45" s="136"/>
      <c r="B45" s="167" t="s">
        <v>239</v>
      </c>
      <c r="C45" s="354"/>
      <c r="D45" s="355"/>
      <c r="E45" s="355"/>
      <c r="F45" s="355"/>
      <c r="G45" s="355"/>
      <c r="H45" s="355"/>
      <c r="I45" s="355"/>
      <c r="J45" s="119" t="s">
        <v>280</v>
      </c>
      <c r="K45" s="120"/>
      <c r="L45" s="168"/>
      <c r="M45" s="136"/>
    </row>
    <row r="46" spans="1:13" ht="28.5" customHeight="1" thickBot="1">
      <c r="A46" s="136"/>
      <c r="B46" s="141" t="s">
        <v>286</v>
      </c>
      <c r="C46" s="356"/>
      <c r="D46" s="357"/>
      <c r="E46" s="357"/>
      <c r="F46" s="357"/>
      <c r="G46" s="357"/>
      <c r="H46" s="357"/>
      <c r="I46" s="357"/>
      <c r="J46" s="142" t="s">
        <v>281</v>
      </c>
      <c r="K46" s="143"/>
      <c r="L46" s="144"/>
      <c r="M46" s="136"/>
    </row>
    <row r="47" spans="1:13" ht="26.25" customHeight="1" thickBot="1">
      <c r="A47" s="136"/>
      <c r="B47" s="114"/>
      <c r="C47" s="114"/>
      <c r="D47" s="114"/>
      <c r="E47" s="114"/>
      <c r="F47" s="122"/>
      <c r="G47" s="123"/>
      <c r="H47" s="123"/>
      <c r="I47" s="114"/>
      <c r="J47" s="114" t="s">
        <v>282</v>
      </c>
      <c r="K47" s="121"/>
      <c r="L47" s="114"/>
      <c r="M47" s="136"/>
    </row>
    <row r="48" spans="1:13" ht="21.75" customHeight="1">
      <c r="A48" s="136"/>
      <c r="B48" s="361" t="s">
        <v>175</v>
      </c>
      <c r="C48" s="362"/>
      <c r="D48" s="363" t="s">
        <v>238</v>
      </c>
      <c r="E48" s="364"/>
      <c r="F48" s="146" t="s">
        <v>176</v>
      </c>
      <c r="G48" s="363" t="s">
        <v>177</v>
      </c>
      <c r="H48" s="364"/>
      <c r="I48" s="145" t="s">
        <v>155</v>
      </c>
      <c r="J48" s="145"/>
      <c r="K48" s="350" t="s">
        <v>178</v>
      </c>
      <c r="L48" s="351"/>
      <c r="M48" s="137"/>
    </row>
    <row r="49" spans="1:13" ht="15" customHeight="1">
      <c r="A49" s="136"/>
      <c r="B49" s="344"/>
      <c r="C49" s="345"/>
      <c r="D49" s="186" t="str">
        <f>+IF(O49="","",IF(INT(O49),INT(O49),"0"))</f>
        <v/>
      </c>
      <c r="E49" s="178" t="str">
        <f>+IF(O49="","",IF(O49-INT(O49),O49-INT(O49),""))</f>
        <v/>
      </c>
      <c r="F49" s="156"/>
      <c r="G49" s="190" t="str">
        <f>+IF(OR(P49="",F49="式"),"",IF(INT(P49),INT(P49),"0"))</f>
        <v/>
      </c>
      <c r="H49" s="182" t="str">
        <f>+IF(OR(P49="",F49="式"),"",IF(P49-INT(P49),P49-INT(P49),""))</f>
        <v/>
      </c>
      <c r="I49" s="160" t="str">
        <f>IF(O49="","",+INT(O49*P49))</f>
        <v/>
      </c>
      <c r="J49" s="194"/>
      <c r="K49" s="169"/>
      <c r="L49" s="154"/>
      <c r="M49" s="136"/>
    </row>
    <row r="50" spans="1:13" ht="15" customHeight="1">
      <c r="A50" s="136"/>
      <c r="B50" s="342"/>
      <c r="C50" s="343"/>
      <c r="D50" s="187" t="str">
        <f>+IF(O50="","",IF(INT(O50),INT(O50),"0"))</f>
        <v/>
      </c>
      <c r="E50" s="179" t="str">
        <f>+IF(O50="","",IF(O50-INT(O50),O50-INT(O50),""))</f>
        <v/>
      </c>
      <c r="F50" s="157"/>
      <c r="G50" s="191" t="str">
        <f>+IF(OR(P50="",F50="式"),"",IF(INT(P50),INT(P50),"0"))</f>
        <v/>
      </c>
      <c r="H50" s="183" t="str">
        <f>+IF(OR(P50="",F50="式"),"",IF(P50-INT(P50),P50-INT(P50),""))</f>
        <v/>
      </c>
      <c r="I50" s="161" t="str">
        <f t="shared" ref="I50:I84" si="7">IF(O50="","",+INT(O50*P50))</f>
        <v/>
      </c>
      <c r="J50" s="195"/>
      <c r="K50" s="170" t="s">
        <v>283</v>
      </c>
      <c r="L50" s="155"/>
      <c r="M50" s="136"/>
    </row>
    <row r="51" spans="1:13" ht="15" customHeight="1">
      <c r="A51" s="136"/>
      <c r="B51" s="346"/>
      <c r="C51" s="347"/>
      <c r="D51" s="188" t="str">
        <f>+IF(O51="","",IF(INT(O51),INT(O51),"0"))</f>
        <v/>
      </c>
      <c r="E51" s="180" t="str">
        <f>+IF(O51="","",IF(O51-INT(O51),O51-INT(O51),""))</f>
        <v/>
      </c>
      <c r="F51" s="158"/>
      <c r="G51" s="192" t="str">
        <f>+IF(OR(P51="",F51="式"),"",IF(INT(P51),INT(P51),"0"))</f>
        <v/>
      </c>
      <c r="H51" s="184" t="str">
        <f>+IF(OR(P51="",F51="式"),"",IF(P51-INT(P51),P51-INT(P51),""))</f>
        <v/>
      </c>
      <c r="I51" s="162" t="str">
        <f t="shared" si="7"/>
        <v/>
      </c>
      <c r="J51" s="196"/>
      <c r="K51" s="171" t="s">
        <v>283</v>
      </c>
      <c r="L51" s="172"/>
      <c r="M51" s="136"/>
    </row>
    <row r="52" spans="1:13" ht="15" customHeight="1">
      <c r="A52" s="136"/>
      <c r="B52" s="344"/>
      <c r="C52" s="345"/>
      <c r="D52" s="186" t="str">
        <f t="shared" ref="D52:D84" si="8">+IF(O52="","",IF(INT(O52),INT(O52),"0"))</f>
        <v/>
      </c>
      <c r="E52" s="178" t="str">
        <f t="shared" ref="E52:E84" si="9">+IF(O52="","",IF(O52-INT(O52),O52-INT(O52),""))</f>
        <v/>
      </c>
      <c r="F52" s="156"/>
      <c r="G52" s="190" t="str">
        <f t="shared" ref="G52:G84" si="10">+IF(OR(P52="",F52="式"),"",IF(INT(P52),INT(P52),"0"))</f>
        <v/>
      </c>
      <c r="H52" s="182" t="str">
        <f t="shared" ref="H52:H84" si="11">+IF(OR(P52="",F52="式"),"",IF(P52-INT(P52),P52-INT(P52),""))</f>
        <v/>
      </c>
      <c r="I52" s="160" t="str">
        <f t="shared" si="7"/>
        <v/>
      </c>
      <c r="J52" s="126"/>
      <c r="K52" s="169" t="s">
        <v>283</v>
      </c>
      <c r="L52" s="154"/>
      <c r="M52" s="136"/>
    </row>
    <row r="53" spans="1:13" ht="15" customHeight="1">
      <c r="A53" s="136"/>
      <c r="B53" s="342"/>
      <c r="C53" s="343"/>
      <c r="D53" s="187" t="str">
        <f t="shared" si="8"/>
        <v/>
      </c>
      <c r="E53" s="179" t="str">
        <f t="shared" si="9"/>
        <v/>
      </c>
      <c r="F53" s="157"/>
      <c r="G53" s="191" t="str">
        <f t="shared" si="10"/>
        <v/>
      </c>
      <c r="H53" s="183" t="str">
        <f t="shared" si="11"/>
        <v/>
      </c>
      <c r="I53" s="161" t="str">
        <f t="shared" si="7"/>
        <v/>
      </c>
      <c r="J53" s="140"/>
      <c r="K53" s="170" t="s">
        <v>283</v>
      </c>
      <c r="L53" s="155"/>
      <c r="M53" s="136"/>
    </row>
    <row r="54" spans="1:13" ht="15" customHeight="1">
      <c r="A54" s="136"/>
      <c r="B54" s="346"/>
      <c r="C54" s="347"/>
      <c r="D54" s="188" t="str">
        <f t="shared" si="8"/>
        <v/>
      </c>
      <c r="E54" s="180" t="str">
        <f t="shared" si="9"/>
        <v/>
      </c>
      <c r="F54" s="158"/>
      <c r="G54" s="192" t="str">
        <f t="shared" si="10"/>
        <v/>
      </c>
      <c r="H54" s="184" t="str">
        <f t="shared" si="11"/>
        <v/>
      </c>
      <c r="I54" s="162" t="str">
        <f t="shared" si="7"/>
        <v/>
      </c>
      <c r="J54" s="125"/>
      <c r="K54" s="171" t="s">
        <v>283</v>
      </c>
      <c r="L54" s="172"/>
      <c r="M54" s="136"/>
    </row>
    <row r="55" spans="1:13" ht="15" customHeight="1">
      <c r="A55" s="136"/>
      <c r="B55" s="344"/>
      <c r="C55" s="345"/>
      <c r="D55" s="186" t="str">
        <f t="shared" si="8"/>
        <v/>
      </c>
      <c r="E55" s="178" t="str">
        <f t="shared" si="9"/>
        <v/>
      </c>
      <c r="F55" s="156"/>
      <c r="G55" s="190" t="str">
        <f t="shared" si="10"/>
        <v/>
      </c>
      <c r="H55" s="182" t="str">
        <f t="shared" si="11"/>
        <v/>
      </c>
      <c r="I55" s="160" t="str">
        <f t="shared" si="7"/>
        <v/>
      </c>
      <c r="J55" s="126"/>
      <c r="K55" s="169"/>
      <c r="L55" s="154"/>
      <c r="M55" s="136"/>
    </row>
    <row r="56" spans="1:13" ht="15" customHeight="1">
      <c r="A56" s="136"/>
      <c r="B56" s="342"/>
      <c r="C56" s="343"/>
      <c r="D56" s="187" t="str">
        <f t="shared" si="8"/>
        <v/>
      </c>
      <c r="E56" s="179" t="str">
        <f t="shared" si="9"/>
        <v/>
      </c>
      <c r="F56" s="157"/>
      <c r="G56" s="191" t="str">
        <f t="shared" si="10"/>
        <v/>
      </c>
      <c r="H56" s="183" t="str">
        <f t="shared" si="11"/>
        <v/>
      </c>
      <c r="I56" s="161" t="str">
        <f t="shared" si="7"/>
        <v/>
      </c>
      <c r="J56" s="140"/>
      <c r="K56" s="170"/>
      <c r="L56" s="155"/>
      <c r="M56" s="136"/>
    </row>
    <row r="57" spans="1:13" ht="15" customHeight="1">
      <c r="A57" s="136"/>
      <c r="B57" s="346"/>
      <c r="C57" s="347"/>
      <c r="D57" s="188" t="str">
        <f t="shared" si="8"/>
        <v/>
      </c>
      <c r="E57" s="180" t="str">
        <f t="shared" si="9"/>
        <v/>
      </c>
      <c r="F57" s="158"/>
      <c r="G57" s="192" t="str">
        <f t="shared" si="10"/>
        <v/>
      </c>
      <c r="H57" s="184" t="str">
        <f t="shared" si="11"/>
        <v/>
      </c>
      <c r="I57" s="162" t="str">
        <f t="shared" si="7"/>
        <v/>
      </c>
      <c r="J57" s="125"/>
      <c r="K57" s="171"/>
      <c r="L57" s="172"/>
      <c r="M57" s="136"/>
    </row>
    <row r="58" spans="1:13" ht="15" customHeight="1">
      <c r="A58" s="136"/>
      <c r="B58" s="344"/>
      <c r="C58" s="345"/>
      <c r="D58" s="186" t="str">
        <f t="shared" si="8"/>
        <v/>
      </c>
      <c r="E58" s="178" t="str">
        <f t="shared" si="9"/>
        <v/>
      </c>
      <c r="F58" s="156"/>
      <c r="G58" s="190" t="str">
        <f t="shared" si="10"/>
        <v/>
      </c>
      <c r="H58" s="182" t="str">
        <f t="shared" si="11"/>
        <v/>
      </c>
      <c r="I58" s="160" t="str">
        <f t="shared" si="7"/>
        <v/>
      </c>
      <c r="J58" s="126"/>
      <c r="K58" s="169"/>
      <c r="L58" s="154"/>
      <c r="M58" s="136"/>
    </row>
    <row r="59" spans="1:13" ht="15" customHeight="1">
      <c r="A59" s="136"/>
      <c r="B59" s="342"/>
      <c r="C59" s="343"/>
      <c r="D59" s="187" t="str">
        <f t="shared" si="8"/>
        <v/>
      </c>
      <c r="E59" s="179" t="str">
        <f t="shared" si="9"/>
        <v/>
      </c>
      <c r="F59" s="157"/>
      <c r="G59" s="191" t="str">
        <f t="shared" si="10"/>
        <v/>
      </c>
      <c r="H59" s="183" t="str">
        <f t="shared" si="11"/>
        <v/>
      </c>
      <c r="I59" s="161" t="str">
        <f t="shared" si="7"/>
        <v/>
      </c>
      <c r="J59" s="140"/>
      <c r="K59" s="170"/>
      <c r="L59" s="155"/>
      <c r="M59" s="136"/>
    </row>
    <row r="60" spans="1:13" ht="15" customHeight="1">
      <c r="A60" s="136"/>
      <c r="B60" s="346"/>
      <c r="C60" s="347"/>
      <c r="D60" s="188" t="str">
        <f t="shared" si="8"/>
        <v/>
      </c>
      <c r="E60" s="180" t="str">
        <f t="shared" si="9"/>
        <v/>
      </c>
      <c r="F60" s="158"/>
      <c r="G60" s="192" t="str">
        <f t="shared" si="10"/>
        <v/>
      </c>
      <c r="H60" s="184" t="str">
        <f t="shared" si="11"/>
        <v/>
      </c>
      <c r="I60" s="162" t="str">
        <f t="shared" si="7"/>
        <v/>
      </c>
      <c r="J60" s="125"/>
      <c r="K60" s="171"/>
      <c r="L60" s="172"/>
      <c r="M60" s="136"/>
    </row>
    <row r="61" spans="1:13" ht="15" customHeight="1">
      <c r="A61" s="136"/>
      <c r="B61" s="344"/>
      <c r="C61" s="345"/>
      <c r="D61" s="186" t="str">
        <f t="shared" si="8"/>
        <v/>
      </c>
      <c r="E61" s="178" t="str">
        <f t="shared" si="9"/>
        <v/>
      </c>
      <c r="F61" s="156"/>
      <c r="G61" s="190" t="str">
        <f t="shared" si="10"/>
        <v/>
      </c>
      <c r="H61" s="182" t="str">
        <f t="shared" si="11"/>
        <v/>
      </c>
      <c r="I61" s="160" t="str">
        <f t="shared" si="7"/>
        <v/>
      </c>
      <c r="J61" s="126"/>
      <c r="K61" s="169"/>
      <c r="L61" s="154"/>
      <c r="M61" s="136"/>
    </row>
    <row r="62" spans="1:13" ht="15" customHeight="1">
      <c r="A62" s="136"/>
      <c r="B62" s="342"/>
      <c r="C62" s="343"/>
      <c r="D62" s="187" t="str">
        <f t="shared" si="8"/>
        <v/>
      </c>
      <c r="E62" s="179" t="str">
        <f t="shared" si="9"/>
        <v/>
      </c>
      <c r="F62" s="157"/>
      <c r="G62" s="191" t="str">
        <f t="shared" si="10"/>
        <v/>
      </c>
      <c r="H62" s="183" t="str">
        <f t="shared" si="11"/>
        <v/>
      </c>
      <c r="I62" s="161" t="str">
        <f t="shared" si="7"/>
        <v/>
      </c>
      <c r="J62" s="140"/>
      <c r="K62" s="170"/>
      <c r="L62" s="155"/>
      <c r="M62" s="136"/>
    </row>
    <row r="63" spans="1:13" ht="15" customHeight="1">
      <c r="A63" s="136"/>
      <c r="B63" s="346"/>
      <c r="C63" s="347"/>
      <c r="D63" s="188" t="str">
        <f t="shared" si="8"/>
        <v/>
      </c>
      <c r="E63" s="180" t="str">
        <f t="shared" si="9"/>
        <v/>
      </c>
      <c r="F63" s="158"/>
      <c r="G63" s="192" t="str">
        <f t="shared" si="10"/>
        <v/>
      </c>
      <c r="H63" s="184" t="str">
        <f t="shared" si="11"/>
        <v/>
      </c>
      <c r="I63" s="162" t="str">
        <f t="shared" si="7"/>
        <v/>
      </c>
      <c r="J63" s="125"/>
      <c r="K63" s="171"/>
      <c r="L63" s="172"/>
      <c r="M63" s="136"/>
    </row>
    <row r="64" spans="1:13" ht="15" customHeight="1">
      <c r="A64" s="136"/>
      <c r="B64" s="344"/>
      <c r="C64" s="345"/>
      <c r="D64" s="186" t="str">
        <f t="shared" si="8"/>
        <v/>
      </c>
      <c r="E64" s="178" t="str">
        <f t="shared" si="9"/>
        <v/>
      </c>
      <c r="F64" s="156"/>
      <c r="G64" s="190" t="str">
        <f t="shared" si="10"/>
        <v/>
      </c>
      <c r="H64" s="182" t="str">
        <f t="shared" si="11"/>
        <v/>
      </c>
      <c r="I64" s="160" t="str">
        <f t="shared" si="7"/>
        <v/>
      </c>
      <c r="J64" s="126"/>
      <c r="K64" s="169"/>
      <c r="L64" s="154"/>
      <c r="M64" s="136"/>
    </row>
    <row r="65" spans="1:13" ht="15" customHeight="1">
      <c r="A65" s="136"/>
      <c r="B65" s="342"/>
      <c r="C65" s="343"/>
      <c r="D65" s="187" t="str">
        <f t="shared" si="8"/>
        <v/>
      </c>
      <c r="E65" s="179" t="str">
        <f t="shared" si="9"/>
        <v/>
      </c>
      <c r="F65" s="157"/>
      <c r="G65" s="191" t="str">
        <f t="shared" si="10"/>
        <v/>
      </c>
      <c r="H65" s="183" t="str">
        <f t="shared" si="11"/>
        <v/>
      </c>
      <c r="I65" s="161" t="str">
        <f t="shared" si="7"/>
        <v/>
      </c>
      <c r="J65" s="140"/>
      <c r="K65" s="170"/>
      <c r="L65" s="155"/>
      <c r="M65" s="136"/>
    </row>
    <row r="66" spans="1:13" ht="15" customHeight="1">
      <c r="A66" s="136"/>
      <c r="B66" s="346"/>
      <c r="C66" s="347"/>
      <c r="D66" s="188" t="str">
        <f t="shared" si="8"/>
        <v/>
      </c>
      <c r="E66" s="180" t="str">
        <f t="shared" si="9"/>
        <v/>
      </c>
      <c r="F66" s="158"/>
      <c r="G66" s="192" t="str">
        <f t="shared" si="10"/>
        <v/>
      </c>
      <c r="H66" s="184" t="str">
        <f t="shared" si="11"/>
        <v/>
      </c>
      <c r="I66" s="162" t="str">
        <f t="shared" si="7"/>
        <v/>
      </c>
      <c r="J66" s="125"/>
      <c r="K66" s="171"/>
      <c r="L66" s="172"/>
      <c r="M66" s="136"/>
    </row>
    <row r="67" spans="1:13" ht="15" customHeight="1">
      <c r="A67" s="136"/>
      <c r="B67" s="344"/>
      <c r="C67" s="345"/>
      <c r="D67" s="186" t="str">
        <f t="shared" si="8"/>
        <v/>
      </c>
      <c r="E67" s="178" t="str">
        <f t="shared" si="9"/>
        <v/>
      </c>
      <c r="F67" s="156"/>
      <c r="G67" s="190" t="str">
        <f t="shared" si="10"/>
        <v/>
      </c>
      <c r="H67" s="182" t="str">
        <f t="shared" si="11"/>
        <v/>
      </c>
      <c r="I67" s="160" t="str">
        <f t="shared" si="7"/>
        <v/>
      </c>
      <c r="J67" s="126"/>
      <c r="K67" s="169"/>
      <c r="L67" s="154"/>
      <c r="M67" s="136"/>
    </row>
    <row r="68" spans="1:13" ht="15" customHeight="1">
      <c r="A68" s="136"/>
      <c r="B68" s="342"/>
      <c r="C68" s="343"/>
      <c r="D68" s="187" t="str">
        <f t="shared" si="8"/>
        <v/>
      </c>
      <c r="E68" s="179" t="str">
        <f t="shared" si="9"/>
        <v/>
      </c>
      <c r="F68" s="157"/>
      <c r="G68" s="191" t="str">
        <f t="shared" si="10"/>
        <v/>
      </c>
      <c r="H68" s="183" t="str">
        <f t="shared" si="11"/>
        <v/>
      </c>
      <c r="I68" s="161" t="str">
        <f t="shared" si="7"/>
        <v/>
      </c>
      <c r="J68" s="140"/>
      <c r="K68" s="170"/>
      <c r="L68" s="155"/>
      <c r="M68" s="136"/>
    </row>
    <row r="69" spans="1:13" ht="15" customHeight="1">
      <c r="A69" s="136"/>
      <c r="B69" s="346"/>
      <c r="C69" s="347"/>
      <c r="D69" s="188" t="str">
        <f t="shared" si="8"/>
        <v/>
      </c>
      <c r="E69" s="180" t="str">
        <f t="shared" si="9"/>
        <v/>
      </c>
      <c r="F69" s="158"/>
      <c r="G69" s="192" t="str">
        <f t="shared" si="10"/>
        <v/>
      </c>
      <c r="H69" s="184" t="str">
        <f t="shared" si="11"/>
        <v/>
      </c>
      <c r="I69" s="162" t="str">
        <f t="shared" si="7"/>
        <v/>
      </c>
      <c r="J69" s="125"/>
      <c r="K69" s="171"/>
      <c r="L69" s="172"/>
      <c r="M69" s="136"/>
    </row>
    <row r="70" spans="1:13" ht="15" customHeight="1">
      <c r="A70" s="136"/>
      <c r="B70" s="344"/>
      <c r="C70" s="345"/>
      <c r="D70" s="186" t="str">
        <f t="shared" si="8"/>
        <v/>
      </c>
      <c r="E70" s="178" t="str">
        <f t="shared" si="9"/>
        <v/>
      </c>
      <c r="F70" s="156"/>
      <c r="G70" s="190" t="str">
        <f t="shared" si="10"/>
        <v/>
      </c>
      <c r="H70" s="182" t="str">
        <f t="shared" si="11"/>
        <v/>
      </c>
      <c r="I70" s="160" t="str">
        <f t="shared" si="7"/>
        <v/>
      </c>
      <c r="J70" s="126"/>
      <c r="K70" s="169"/>
      <c r="L70" s="154"/>
      <c r="M70" s="136"/>
    </row>
    <row r="71" spans="1:13" ht="15" customHeight="1">
      <c r="A71" s="136"/>
      <c r="B71" s="342"/>
      <c r="C71" s="343"/>
      <c r="D71" s="187" t="str">
        <f t="shared" si="8"/>
        <v/>
      </c>
      <c r="E71" s="179" t="str">
        <f t="shared" si="9"/>
        <v/>
      </c>
      <c r="F71" s="157"/>
      <c r="G71" s="191" t="str">
        <f t="shared" si="10"/>
        <v/>
      </c>
      <c r="H71" s="183" t="str">
        <f t="shared" si="11"/>
        <v/>
      </c>
      <c r="I71" s="161" t="str">
        <f t="shared" si="7"/>
        <v/>
      </c>
      <c r="J71" s="140"/>
      <c r="K71" s="170"/>
      <c r="L71" s="155"/>
      <c r="M71" s="136"/>
    </row>
    <row r="72" spans="1:13" ht="15" customHeight="1">
      <c r="A72" s="136"/>
      <c r="B72" s="346"/>
      <c r="C72" s="347"/>
      <c r="D72" s="188" t="str">
        <f t="shared" si="8"/>
        <v/>
      </c>
      <c r="E72" s="180" t="str">
        <f t="shared" si="9"/>
        <v/>
      </c>
      <c r="F72" s="158"/>
      <c r="G72" s="192" t="str">
        <f t="shared" si="10"/>
        <v/>
      </c>
      <c r="H72" s="184" t="str">
        <f t="shared" si="11"/>
        <v/>
      </c>
      <c r="I72" s="162" t="str">
        <f t="shared" si="7"/>
        <v/>
      </c>
      <c r="J72" s="125"/>
      <c r="K72" s="171"/>
      <c r="L72" s="172"/>
      <c r="M72" s="136"/>
    </row>
    <row r="73" spans="1:13" ht="15" customHeight="1">
      <c r="A73" s="136"/>
      <c r="B73" s="344"/>
      <c r="C73" s="345"/>
      <c r="D73" s="186" t="str">
        <f t="shared" si="8"/>
        <v/>
      </c>
      <c r="E73" s="178" t="str">
        <f t="shared" si="9"/>
        <v/>
      </c>
      <c r="F73" s="156"/>
      <c r="G73" s="190" t="str">
        <f t="shared" si="10"/>
        <v/>
      </c>
      <c r="H73" s="182" t="str">
        <f t="shared" si="11"/>
        <v/>
      </c>
      <c r="I73" s="160" t="str">
        <f t="shared" si="7"/>
        <v/>
      </c>
      <c r="J73" s="126"/>
      <c r="K73" s="169"/>
      <c r="L73" s="154"/>
      <c r="M73" s="136"/>
    </row>
    <row r="74" spans="1:13" ht="15" customHeight="1">
      <c r="A74" s="136"/>
      <c r="B74" s="342"/>
      <c r="C74" s="343"/>
      <c r="D74" s="187" t="str">
        <f t="shared" si="8"/>
        <v/>
      </c>
      <c r="E74" s="179" t="str">
        <f t="shared" si="9"/>
        <v/>
      </c>
      <c r="F74" s="157"/>
      <c r="G74" s="191" t="str">
        <f t="shared" si="10"/>
        <v/>
      </c>
      <c r="H74" s="183" t="str">
        <f t="shared" si="11"/>
        <v/>
      </c>
      <c r="I74" s="161" t="str">
        <f t="shared" si="7"/>
        <v/>
      </c>
      <c r="J74" s="140"/>
      <c r="K74" s="170"/>
      <c r="L74" s="155"/>
      <c r="M74" s="136"/>
    </row>
    <row r="75" spans="1:13" ht="15" customHeight="1">
      <c r="A75" s="136"/>
      <c r="B75" s="346"/>
      <c r="C75" s="347"/>
      <c r="D75" s="188" t="str">
        <f t="shared" si="8"/>
        <v/>
      </c>
      <c r="E75" s="180" t="str">
        <f t="shared" si="9"/>
        <v/>
      </c>
      <c r="F75" s="158"/>
      <c r="G75" s="192" t="str">
        <f t="shared" si="10"/>
        <v/>
      </c>
      <c r="H75" s="184" t="str">
        <f t="shared" si="11"/>
        <v/>
      </c>
      <c r="I75" s="162" t="str">
        <f t="shared" si="7"/>
        <v/>
      </c>
      <c r="J75" s="125"/>
      <c r="K75" s="171"/>
      <c r="L75" s="172"/>
      <c r="M75" s="136"/>
    </row>
    <row r="76" spans="1:13" ht="15" customHeight="1">
      <c r="A76" s="136"/>
      <c r="B76" s="344"/>
      <c r="C76" s="345"/>
      <c r="D76" s="186" t="str">
        <f t="shared" si="8"/>
        <v/>
      </c>
      <c r="E76" s="178" t="str">
        <f t="shared" si="9"/>
        <v/>
      </c>
      <c r="F76" s="156"/>
      <c r="G76" s="190" t="str">
        <f t="shared" si="10"/>
        <v/>
      </c>
      <c r="H76" s="182" t="str">
        <f t="shared" si="11"/>
        <v/>
      </c>
      <c r="I76" s="160" t="str">
        <f t="shared" si="7"/>
        <v/>
      </c>
      <c r="J76" s="126"/>
      <c r="K76" s="169"/>
      <c r="L76" s="154"/>
      <c r="M76" s="136"/>
    </row>
    <row r="77" spans="1:13" ht="15" customHeight="1">
      <c r="A77" s="136"/>
      <c r="B77" s="342"/>
      <c r="C77" s="343"/>
      <c r="D77" s="187" t="str">
        <f t="shared" si="8"/>
        <v/>
      </c>
      <c r="E77" s="179" t="str">
        <f t="shared" si="9"/>
        <v/>
      </c>
      <c r="F77" s="157"/>
      <c r="G77" s="191" t="str">
        <f t="shared" si="10"/>
        <v/>
      </c>
      <c r="H77" s="183" t="str">
        <f t="shared" si="11"/>
        <v/>
      </c>
      <c r="I77" s="161" t="str">
        <f t="shared" si="7"/>
        <v/>
      </c>
      <c r="J77" s="140"/>
      <c r="K77" s="170"/>
      <c r="L77" s="155"/>
      <c r="M77" s="136"/>
    </row>
    <row r="78" spans="1:13" ht="15" customHeight="1">
      <c r="A78" s="136"/>
      <c r="B78" s="346"/>
      <c r="C78" s="347"/>
      <c r="D78" s="188" t="str">
        <f t="shared" si="8"/>
        <v/>
      </c>
      <c r="E78" s="180" t="str">
        <f t="shared" si="9"/>
        <v/>
      </c>
      <c r="F78" s="158"/>
      <c r="G78" s="192" t="str">
        <f t="shared" si="10"/>
        <v/>
      </c>
      <c r="H78" s="184" t="str">
        <f t="shared" si="11"/>
        <v/>
      </c>
      <c r="I78" s="162" t="str">
        <f t="shared" si="7"/>
        <v/>
      </c>
      <c r="J78" s="125"/>
      <c r="K78" s="171"/>
      <c r="L78" s="172"/>
      <c r="M78" s="136"/>
    </row>
    <row r="79" spans="1:13" ht="15" customHeight="1">
      <c r="A79" s="136"/>
      <c r="B79" s="344"/>
      <c r="C79" s="345"/>
      <c r="D79" s="186" t="str">
        <f t="shared" si="8"/>
        <v/>
      </c>
      <c r="E79" s="178" t="str">
        <f t="shared" si="9"/>
        <v/>
      </c>
      <c r="F79" s="156"/>
      <c r="G79" s="190" t="str">
        <f t="shared" si="10"/>
        <v/>
      </c>
      <c r="H79" s="182" t="str">
        <f t="shared" si="11"/>
        <v/>
      </c>
      <c r="I79" s="160" t="str">
        <f t="shared" si="7"/>
        <v/>
      </c>
      <c r="J79" s="126"/>
      <c r="K79" s="169"/>
      <c r="L79" s="154"/>
      <c r="M79" s="136"/>
    </row>
    <row r="80" spans="1:13" ht="15" customHeight="1">
      <c r="A80" s="136"/>
      <c r="B80" s="342"/>
      <c r="C80" s="343"/>
      <c r="D80" s="187" t="str">
        <f t="shared" si="8"/>
        <v/>
      </c>
      <c r="E80" s="179" t="str">
        <f t="shared" si="9"/>
        <v/>
      </c>
      <c r="F80" s="157"/>
      <c r="G80" s="191" t="str">
        <f t="shared" si="10"/>
        <v/>
      </c>
      <c r="H80" s="183" t="str">
        <f t="shared" si="11"/>
        <v/>
      </c>
      <c r="I80" s="161" t="str">
        <f t="shared" si="7"/>
        <v/>
      </c>
      <c r="J80" s="140"/>
      <c r="K80" s="170"/>
      <c r="L80" s="155"/>
      <c r="M80" s="136"/>
    </row>
    <row r="81" spans="1:13" ht="15" customHeight="1">
      <c r="A81" s="136"/>
      <c r="B81" s="346"/>
      <c r="C81" s="347"/>
      <c r="D81" s="188" t="str">
        <f t="shared" si="8"/>
        <v/>
      </c>
      <c r="E81" s="180" t="str">
        <f t="shared" si="9"/>
        <v/>
      </c>
      <c r="F81" s="158"/>
      <c r="G81" s="192" t="str">
        <f t="shared" si="10"/>
        <v/>
      </c>
      <c r="H81" s="184" t="str">
        <f t="shared" si="11"/>
        <v/>
      </c>
      <c r="I81" s="162" t="str">
        <f t="shared" si="7"/>
        <v/>
      </c>
      <c r="J81" s="125"/>
      <c r="K81" s="171"/>
      <c r="L81" s="172"/>
      <c r="M81" s="136"/>
    </row>
    <row r="82" spans="1:13" ht="21" customHeight="1">
      <c r="A82" s="136"/>
      <c r="B82" s="342"/>
      <c r="C82" s="343"/>
      <c r="D82" s="186" t="str">
        <f t="shared" si="8"/>
        <v/>
      </c>
      <c r="E82" s="178" t="str">
        <f t="shared" si="9"/>
        <v/>
      </c>
      <c r="F82" s="157"/>
      <c r="G82" s="190" t="str">
        <f t="shared" si="10"/>
        <v/>
      </c>
      <c r="H82" s="182" t="str">
        <f t="shared" si="11"/>
        <v/>
      </c>
      <c r="I82" s="160" t="str">
        <f t="shared" si="7"/>
        <v/>
      </c>
      <c r="J82" s="140"/>
      <c r="K82" s="170"/>
      <c r="L82" s="155"/>
      <c r="M82" s="136"/>
    </row>
    <row r="83" spans="1:13" ht="15" customHeight="1">
      <c r="A83" s="136"/>
      <c r="B83" s="342"/>
      <c r="C83" s="343"/>
      <c r="D83" s="187" t="str">
        <f t="shared" si="8"/>
        <v/>
      </c>
      <c r="E83" s="179" t="str">
        <f t="shared" si="9"/>
        <v/>
      </c>
      <c r="F83" s="157"/>
      <c r="G83" s="191" t="str">
        <f t="shared" si="10"/>
        <v/>
      </c>
      <c r="H83" s="183" t="str">
        <f t="shared" si="11"/>
        <v/>
      </c>
      <c r="I83" s="161" t="str">
        <f t="shared" si="7"/>
        <v/>
      </c>
      <c r="J83" s="140"/>
      <c r="K83" s="170"/>
      <c r="L83" s="155"/>
      <c r="M83" s="136"/>
    </row>
    <row r="84" spans="1:13" ht="15" thickBot="1">
      <c r="B84" s="348"/>
      <c r="C84" s="349"/>
      <c r="D84" s="189" t="str">
        <f t="shared" si="8"/>
        <v/>
      </c>
      <c r="E84" s="181" t="str">
        <f t="shared" si="9"/>
        <v/>
      </c>
      <c r="F84" s="159"/>
      <c r="G84" s="193" t="str">
        <f t="shared" si="10"/>
        <v/>
      </c>
      <c r="H84" s="185" t="str">
        <f t="shared" si="11"/>
        <v/>
      </c>
      <c r="I84" s="163" t="str">
        <f t="shared" si="7"/>
        <v/>
      </c>
      <c r="J84" s="127"/>
      <c r="K84" s="173"/>
      <c r="L84" s="174"/>
    </row>
    <row r="85" spans="1:13"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</row>
    <row r="86" spans="1:13" ht="15" customHeight="1"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</row>
  </sheetData>
  <mergeCells count="60">
    <mergeCell ref="K48:L48"/>
    <mergeCell ref="B49:C49"/>
    <mergeCell ref="B50:C51"/>
    <mergeCell ref="D48:E48"/>
    <mergeCell ref="G48:H48"/>
    <mergeCell ref="B48:C48"/>
    <mergeCell ref="C2:I2"/>
    <mergeCell ref="C45:I45"/>
    <mergeCell ref="C46:I46"/>
    <mergeCell ref="B6:C6"/>
    <mergeCell ref="B7:C8"/>
    <mergeCell ref="B5:C5"/>
    <mergeCell ref="B33:C33"/>
    <mergeCell ref="B34:C35"/>
    <mergeCell ref="B36:C36"/>
    <mergeCell ref="C3:I3"/>
    <mergeCell ref="B18:C18"/>
    <mergeCell ref="B19:C20"/>
    <mergeCell ref="B31:C32"/>
    <mergeCell ref="B21:C21"/>
    <mergeCell ref="B22:C23"/>
    <mergeCell ref="B24:C24"/>
    <mergeCell ref="B16:C17"/>
    <mergeCell ref="B83:C84"/>
    <mergeCell ref="K5:L5"/>
    <mergeCell ref="D5:E5"/>
    <mergeCell ref="G5:H5"/>
    <mergeCell ref="B39:C39"/>
    <mergeCell ref="B40:C41"/>
    <mergeCell ref="B13:C14"/>
    <mergeCell ref="B15:C15"/>
    <mergeCell ref="B25:C26"/>
    <mergeCell ref="B9:C9"/>
    <mergeCell ref="B10:C11"/>
    <mergeCell ref="B12:C12"/>
    <mergeCell ref="B27:C27"/>
    <mergeCell ref="B37:C38"/>
    <mergeCell ref="B28:C29"/>
    <mergeCell ref="B30:C30"/>
    <mergeCell ref="B77:C78"/>
    <mergeCell ref="B79:C79"/>
    <mergeCell ref="B80:C81"/>
    <mergeCell ref="B74:C75"/>
    <mergeCell ref="B52:C52"/>
    <mergeCell ref="B58:C58"/>
    <mergeCell ref="B59:C60"/>
    <mergeCell ref="B61:C61"/>
    <mergeCell ref="B70:C70"/>
    <mergeCell ref="B68:C69"/>
    <mergeCell ref="B53:C54"/>
    <mergeCell ref="B55:C55"/>
    <mergeCell ref="B82:C82"/>
    <mergeCell ref="B76:C76"/>
    <mergeCell ref="B56:C57"/>
    <mergeCell ref="B62:C63"/>
    <mergeCell ref="B64:C64"/>
    <mergeCell ref="B73:C73"/>
    <mergeCell ref="B65:C66"/>
    <mergeCell ref="B67:C67"/>
    <mergeCell ref="B71:C72"/>
  </mergeCells>
  <phoneticPr fontId="2"/>
  <pageMargins left="0" right="0" top="0.59055118110236227" bottom="0" header="0.39370078740157483" footer="0"/>
  <pageSetup paperSize="9" scale="87" orientation="landscape" r:id="rId1"/>
  <headerFooter alignWithMargins="0"/>
  <rowBreaks count="1" manualBreakCount="1">
    <brk id="4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工種別内訳表定義</vt:lpstr>
      <vt:lpstr>内訳表定義</vt:lpstr>
      <vt:lpstr>単価表定義</vt:lpstr>
      <vt:lpstr>帳票イメージ工種別内訳</vt:lpstr>
      <vt:lpstr>帳票イメージ</vt:lpstr>
      <vt:lpstr>単価表定義!Print_Area</vt:lpstr>
      <vt:lpstr>帳票イメージ!Print_Area</vt:lpstr>
      <vt:lpstr>帳票イメージ工種別内訳!Print_Area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水馬　久司</dc:creator>
  <cp:lastModifiedBy>蓮浦 千春</cp:lastModifiedBy>
  <cp:lastPrinted>2011-12-15T06:04:45Z</cp:lastPrinted>
  <dcterms:created xsi:type="dcterms:W3CDTF">2001-12-08T17:30:14Z</dcterms:created>
  <dcterms:modified xsi:type="dcterms:W3CDTF">2013-08-21T04:25:28Z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完了日">
    <vt:lpwstr>2012/02/09</vt:lpwstr>
  </property>
</Properties>
</file>