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330" windowHeight="4530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14" r:id="rId5"/>
  </sheets>
  <definedNames>
    <definedName name="_xlnm.Print_Area" localSheetId="2">単価表定義!$S$2:$AA$45</definedName>
    <definedName name="_xlnm.Print_Area" localSheetId="3">帳票イメージ工種別内訳!$A$1:$AK$124</definedName>
  </definedNames>
  <calcPr calcId="125725"/>
</workbook>
</file>

<file path=xl/calcChain.xml><?xml version="1.0" encoding="utf-8"?>
<calcChain xmlns="http://schemas.openxmlformats.org/spreadsheetml/2006/main">
  <c r="C122" i="13"/>
  <c r="C119"/>
  <c r="C116"/>
  <c r="C113"/>
  <c r="C110"/>
  <c r="C107"/>
  <c r="C104"/>
  <c r="C101"/>
  <c r="C98"/>
  <c r="C95"/>
  <c r="C92"/>
  <c r="C89"/>
  <c r="C79"/>
  <c r="C76"/>
  <c r="C73"/>
  <c r="C70"/>
  <c r="C67"/>
  <c r="C64"/>
  <c r="C61"/>
  <c r="C58"/>
  <c r="C55"/>
  <c r="C52"/>
  <c r="C49"/>
  <c r="C46"/>
  <c r="Z123"/>
  <c r="Z120"/>
  <c r="Z117"/>
  <c r="Z114"/>
  <c r="Z111"/>
  <c r="Z108"/>
  <c r="Z105"/>
  <c r="Z102"/>
  <c r="Z99"/>
  <c r="Z96"/>
  <c r="Z93"/>
  <c r="Z90"/>
  <c r="Z80"/>
  <c r="Z77"/>
  <c r="Z74"/>
  <c r="Z71"/>
  <c r="Z68"/>
  <c r="Z65"/>
  <c r="Z62"/>
  <c r="Z59"/>
  <c r="Z56"/>
  <c r="Z53"/>
  <c r="Z50"/>
  <c r="W123"/>
  <c r="W120"/>
  <c r="W117"/>
  <c r="W114"/>
  <c r="W111"/>
  <c r="W108"/>
  <c r="W105"/>
  <c r="W102"/>
  <c r="W99"/>
  <c r="W96"/>
  <c r="W93"/>
  <c r="W90"/>
  <c r="W80"/>
  <c r="W77"/>
  <c r="W74"/>
  <c r="W71"/>
  <c r="W68"/>
  <c r="W65"/>
  <c r="W62"/>
  <c r="W59"/>
  <c r="W56"/>
  <c r="W53"/>
  <c r="W50"/>
  <c r="Z47"/>
  <c r="W47"/>
  <c r="T123"/>
  <c r="T120"/>
  <c r="T117"/>
  <c r="T114"/>
  <c r="T111"/>
  <c r="T108"/>
  <c r="T105"/>
  <c r="T102"/>
  <c r="T99"/>
  <c r="T96"/>
  <c r="T93"/>
  <c r="T90"/>
  <c r="T80"/>
  <c r="T77"/>
  <c r="T74"/>
  <c r="T71"/>
  <c r="T68"/>
  <c r="T65"/>
  <c r="T62"/>
  <c r="T59"/>
  <c r="T56"/>
  <c r="T53"/>
  <c r="T50"/>
  <c r="T47"/>
  <c r="D122"/>
  <c r="D119"/>
  <c r="D116"/>
  <c r="D113"/>
  <c r="D110"/>
  <c r="D107"/>
  <c r="D104"/>
  <c r="D101"/>
  <c r="D98"/>
  <c r="D95"/>
  <c r="D92"/>
  <c r="D89"/>
  <c r="I62" i="12"/>
  <c r="AB18" i="13"/>
  <c r="C35"/>
  <c r="D35"/>
  <c r="E35"/>
  <c r="F35"/>
  <c r="G35"/>
  <c r="H35"/>
  <c r="M35"/>
  <c r="N35"/>
  <c r="V35"/>
  <c r="X35"/>
  <c r="C36"/>
  <c r="D36"/>
  <c r="E36"/>
  <c r="F36"/>
  <c r="G36"/>
  <c r="H36"/>
  <c r="M36"/>
  <c r="N36"/>
  <c r="V36"/>
  <c r="X36"/>
  <c r="D46"/>
  <c r="D49"/>
  <c r="D52"/>
  <c r="D55"/>
  <c r="D58"/>
  <c r="D61"/>
  <c r="D64"/>
  <c r="D67"/>
  <c r="D70"/>
  <c r="D73"/>
  <c r="D76"/>
  <c r="D79"/>
</calcChain>
</file>

<file path=xl/sharedStrings.xml><?xml version="1.0" encoding="utf-8"?>
<sst xmlns="http://schemas.openxmlformats.org/spreadsheetml/2006/main" count="869" uniqueCount="371">
  <si>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</si>
  <si>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</si>
  <si>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</si>
  <si>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</si>
  <si>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</si>
  <si>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</si>
  <si>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</si>
  <si>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</si>
  <si>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</si>
  <si>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</si>
  <si>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</si>
  <si>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</si>
  <si>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</si>
  <si>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</si>
  <si>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</si>
  <si>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</si>
  <si>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</si>
  <si>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</si>
  <si>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</si>
  <si>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</si>
  <si>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</si>
  <si>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</si>
  <si>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</si>
  <si>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</si>
  <si>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</si>
  <si>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</si>
  <si>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</si>
  <si>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</si>
  <si>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</si>
  <si>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</si>
  <si>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</si>
  <si>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</si>
  <si>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</si>
  <si>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</si>
  <si>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</si>
  <si>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</si>
  <si>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</si>
  <si>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</si>
  <si>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</si>
  <si>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</si>
  <si>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</si>
  <si>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</si>
  <si>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</si>
  <si>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</si>
  <si>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</si>
  <si>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</si>
  <si>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</si>
  <si>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</si>
  <si>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</si>
  <si>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</si>
  <si>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</si>
  <si>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</si>
  <si>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</si>
  <si>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</si>
  <si>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</si>
  <si>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</si>
  <si>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</si>
  <si>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</si>
  <si>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</si>
  <si>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</si>
  <si>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</si>
  <si>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</si>
  <si>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</si>
  <si>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</si>
  <si>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</si>
  <si>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</si>
  <si>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</si>
  <si>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</si>
  <si>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</si>
  <si>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</si>
  <si>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</si>
  <si>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</si>
  <si>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</si>
  <si>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</si>
  <si>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</si>
  <si>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</si>
  <si>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</si>
  <si>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</si>
  <si>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</si>
  <si>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</si>
  <si>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</si>
  <si>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</si>
  <si>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</si>
  <si>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</si>
  <si>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</si>
  <si>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</si>
  <si>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</si>
  <si>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</si>
  <si>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</si>
  <si>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</si>
  <si>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</si>
  <si>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</si>
  <si>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</si>
  <si>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</si>
  <si>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</si>
  <si>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</si>
  <si>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</si>
  <si>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</si>
  <si>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</si>
  <si>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</si>
  <si>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</si>
  <si>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</si>
  <si>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</si>
  <si>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</si>
  <si>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</si>
  <si>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</si>
  <si>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</si>
  <si>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</si>
  <si>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</si>
  <si>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</si>
  <si>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</si>
  <si>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</si>
  <si>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</si>
  <si>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</si>
  <si>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</si>
  <si>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</si>
  <si>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</si>
  <si>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</si>
  <si>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</si>
  <si>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</si>
  <si>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</si>
  <si>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</si>
  <si>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</si>
  <si>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</si>
  <si>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</si>
  <si>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</si>
  <si>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</si>
  <si>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</si>
  <si>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</si>
  <si>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</si>
  <si>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</si>
  <si>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</si>
  <si>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</si>
  <si>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</si>
  <si>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</si>
  <si>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</si>
  <si>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</si>
  <si>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</si>
  <si>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</si>
  <si>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</si>
  <si>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</si>
  <si>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</si>
  <si>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</si>
  <si>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</si>
  <si>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</si>
  <si>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</si>
  <si>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</si>
  <si>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</si>
  <si>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</si>
  <si>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</si>
  <si>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</si>
  <si>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</si>
  <si>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</si>
  <si>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</si>
  <si>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</si>
  <si>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</si>
  <si>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</si>
  <si>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</si>
  <si>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</si>
  <si>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</si>
  <si>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</si>
  <si>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</si>
  <si>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</si>
  <si>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</si>
  <si>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</si>
  <si>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</si>
  <si>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</si>
  <si>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</si>
  <si>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</si>
  <si>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</si>
  <si>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</si>
  <si>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</si>
  <si>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</si>
  <si>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</si>
  <si>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</si>
  <si>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</si>
  <si>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</si>
  <si>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</si>
  <si>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</si>
  <si>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</si>
  <si>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</si>
  <si>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</si>
  <si>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</si>
  <si>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</si>
  <si>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</si>
  <si>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</si>
  <si>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</si>
  <si>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</si>
  <si>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</si>
  <si>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</si>
  <si>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</si>
  <si>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</si>
  <si>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</si>
  <si>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</si>
  <si>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</si>
  <si>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</si>
  <si>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</si>
  <si>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</si>
  <si>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</si>
  <si>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</si>
  <si>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</si>
  <si>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</si>
  <si>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</si>
  <si>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</si>
  <si>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</si>
  <si>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</si>
  <si>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</si>
  <si>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</si>
  <si>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</si>
  <si>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</si>
  <si>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</si>
  <si>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</si>
  <si>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</si>
  <si>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</si>
  <si>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</si>
  <si>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</si>
  <si>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</si>
  <si>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</si>
  <si>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</si>
  <si>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</si>
  <si>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</si>
  <si>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</si>
  <si>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</si>
  <si>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</si>
  <si>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</si>
  <si>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</si>
  <si>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</si>
  <si>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</si>
  <si>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</si>
  <si>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</si>
  <si>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</si>
  <si>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</si>
  <si>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</si>
  <si>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</si>
  <si>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</si>
  <si>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</si>
  <si>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</si>
  <si>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</si>
  <si>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</si>
  <si>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</si>
  <si>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</si>
  <si>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</si>
  <si>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</si>
  <si>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</si>
  <si>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</si>
  <si>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</si>
  <si>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</si>
  <si>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</si>
  <si>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</si>
  <si>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</si>
  <si>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</si>
  <si>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</si>
  <si>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</si>
  <si>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</si>
  <si>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</si>
  <si>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</si>
  <si>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</si>
  <si>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</si>
  <si>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</si>
  <si>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</si>
  <si>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</si>
  <si>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</si>
  <si>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</si>
  <si>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</si>
  <si>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</si>
  <si>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</si>
  <si>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</si>
  <si>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</si>
  <si>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</si>
  <si>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</si>
  <si>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</si>
  <si>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</si>
  <si>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</si>
  <si>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</si>
  <si>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</si>
  <si>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</si>
  <si>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</si>
  <si>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</si>
  <si>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</si>
  <si>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</si>
  <si>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</si>
  <si>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</si>
  <si>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</si>
  <si>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</si>
  <si>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</si>
  <si>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</si>
  <si>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</si>
  <si>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</si>
  <si>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</si>
  <si>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０非表示</t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</si>
  <si>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</si>
  <si>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</si>
  <si>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</si>
  <si>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</si>
  <si>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</si>
  <si>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</si>
  <si>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</si>
  <si>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</si>
  <si>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</si>
  <si>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</si>
  <si>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</si>
  <si>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</si>
  <si>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</si>
  <si>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</si>
  <si>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</si>
  <si>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</si>
  <si>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施工　(変更)　理由</t>
    <rPh sb="0" eb="2">
      <t>セコウ</t>
    </rPh>
    <rPh sb="4" eb="6">
      <t>ヘンコウ</t>
    </rPh>
    <rPh sb="8" eb="10">
      <t>リユウ</t>
    </rPh>
    <phoneticPr fontId="2"/>
  </si>
  <si>
    <t>指名入札</t>
    <rPh sb="0" eb="2">
      <t>シメイ</t>
    </rPh>
    <rPh sb="2" eb="4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</si>
  <si>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</si>
  <si>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 xml:space="preserve"> 会計種別</t>
    <rPh sb="1" eb="3">
      <t>カイケイ</t>
    </rPh>
    <rPh sb="3" eb="5">
      <t>シュベツ</t>
    </rPh>
    <phoneticPr fontId="2"/>
  </si>
  <si>
    <t xml:space="preserve">  　金</t>
    <rPh sb="3" eb="4">
      <t>キン</t>
    </rPh>
    <phoneticPr fontId="2"/>
  </si>
  <si>
    <t>設計</t>
    <rPh sb="0" eb="2">
      <t>セッケイ</t>
    </rPh>
    <phoneticPr fontId="2"/>
  </si>
  <si>
    <t>検算</t>
  </si>
  <si>
    <t>検算</t>
    <rPh sb="0" eb="2">
      <t>ケンザン</t>
    </rPh>
    <phoneticPr fontId="2"/>
  </si>
  <si>
    <t>工事名</t>
    <rPh sb="0" eb="2">
      <t>コウジ</t>
    </rPh>
    <rPh sb="2" eb="3">
      <t>メイ</t>
    </rPh>
    <phoneticPr fontId="2"/>
  </si>
  <si>
    <t>日間</t>
    <rPh sb="0" eb="2">
      <t>ニチカン</t>
    </rPh>
    <phoneticPr fontId="2"/>
  </si>
  <si>
    <t>工事費内訳</t>
    <rPh sb="0" eb="2">
      <t>コウジ</t>
    </rPh>
    <rPh sb="2" eb="3">
      <t>ヒ</t>
    </rPh>
    <rPh sb="3" eb="5">
      <t>ウチワケ</t>
    </rPh>
    <phoneticPr fontId="2"/>
  </si>
  <si>
    <t>照合</t>
    <rPh sb="0" eb="2">
      <t>ショウゴウ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</si>
  <si>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</si>
  <si>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</si>
  <si>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回</t>
    <rPh sb="0" eb="1">
      <t>カイ</t>
    </rPh>
    <phoneticPr fontId="2"/>
  </si>
  <si>
    <t>係</t>
    <rPh sb="0" eb="1">
      <t>カカリ</t>
    </rPh>
    <phoneticPr fontId="2"/>
  </si>
  <si>
    <t>工　 事　 設　 計　 書</t>
  </si>
  <si>
    <t xml:space="preserve"> 款</t>
    <phoneticPr fontId="2"/>
  </si>
  <si>
    <t xml:space="preserve"> 工事金額</t>
    <phoneticPr fontId="2"/>
  </si>
  <si>
    <t>工事費</t>
    <phoneticPr fontId="2"/>
  </si>
  <si>
    <t xml:space="preserve"> 項</t>
    <rPh sb="1" eb="2">
      <t>コウ</t>
    </rPh>
    <phoneticPr fontId="2"/>
  </si>
  <si>
    <t xml:space="preserve"> 目</t>
    <rPh sb="1" eb="2">
      <t>メ</t>
    </rPh>
    <phoneticPr fontId="2"/>
  </si>
  <si>
    <t xml:space="preserve"> 所属</t>
    <rPh sb="1" eb="3">
      <t>ショゾク</t>
    </rPh>
    <phoneticPr fontId="2"/>
  </si>
  <si>
    <t xml:space="preserve"> 変更回数</t>
    <rPh sb="1" eb="3">
      <t>ヘンコウ</t>
    </rPh>
    <rPh sb="3" eb="5">
      <t>カイスウ</t>
    </rPh>
    <phoneticPr fontId="2"/>
  </si>
  <si>
    <t>単　　位</t>
  </si>
  <si>
    <t xml:space="preserve">   設計及び審査依頼課</t>
    <phoneticPr fontId="2"/>
  </si>
  <si>
    <t xml:space="preserve">  技術管理課</t>
    <phoneticPr fontId="2"/>
  </si>
  <si>
    <t xml:space="preserve"> 設計年月日</t>
    <phoneticPr fontId="2"/>
  </si>
  <si>
    <t xml:space="preserve"> 設計書番号</t>
    <phoneticPr fontId="2"/>
  </si>
  <si>
    <t xml:space="preserve"> 工期</t>
    <phoneticPr fontId="2"/>
  </si>
  <si>
    <t xml:space="preserve"> 契約締結の日から</t>
    <phoneticPr fontId="2"/>
  </si>
  <si>
    <t>　　</t>
    <phoneticPr fontId="2"/>
  </si>
  <si>
    <t>-</t>
    <phoneticPr fontId="2"/>
  </si>
  <si>
    <t>-</t>
    <phoneticPr fontId="2"/>
  </si>
  <si>
    <t>結合02_19</t>
    <rPh sb="0" eb="2">
      <t>ケツゴウ</t>
    </rPh>
    <phoneticPr fontId="2"/>
  </si>
  <si>
    <t>工期終了</t>
    <rPh sb="0" eb="2">
      <t>コウキ</t>
    </rPh>
    <rPh sb="2" eb="4">
      <t>シュウリョウ</t>
    </rPh>
    <phoneticPr fontId="2"/>
  </si>
  <si>
    <t>A1:AK81</t>
    <phoneticPr fontId="2"/>
  </si>
  <si>
    <t>A82:AK124</t>
    <phoneticPr fontId="2"/>
  </si>
  <si>
    <t>AM</t>
    <phoneticPr fontId="2"/>
  </si>
  <si>
    <t>AN</t>
    <phoneticPr fontId="2"/>
  </si>
  <si>
    <t>AO</t>
    <phoneticPr fontId="2"/>
  </si>
  <si>
    <t>AQ</t>
    <phoneticPr fontId="2"/>
  </si>
  <si>
    <t>-</t>
    <phoneticPr fontId="2"/>
  </si>
  <si>
    <t>円</t>
    <rPh sb="0" eb="1">
      <t>エン</t>
    </rPh>
    <phoneticPr fontId="2"/>
  </si>
  <si>
    <t>工　　　　事　　　　別　　　　内　　　　訳</t>
    <rPh sb="0" eb="1">
      <t>コウ</t>
    </rPh>
    <rPh sb="5" eb="6">
      <t>コト</t>
    </rPh>
    <rPh sb="10" eb="11">
      <t>ベツ</t>
    </rPh>
    <rPh sb="15" eb="16">
      <t>ナイ</t>
    </rPh>
    <rPh sb="20" eb="21">
      <t>ヤク</t>
    </rPh>
    <phoneticPr fontId="2"/>
  </si>
  <si>
    <t>番号　　　　工　　　事　　　　　　　　工　　　種</t>
    <rPh sb="0" eb="2">
      <t>バンゴウ</t>
    </rPh>
    <rPh sb="10" eb="11">
      <t>コト</t>
    </rPh>
    <rPh sb="19" eb="20">
      <t>コウ</t>
    </rPh>
    <rPh sb="23" eb="24">
      <t>シュ</t>
    </rPh>
    <phoneticPr fontId="2"/>
  </si>
  <si>
    <t>摘　　　　要</t>
    <rPh sb="0" eb="1">
      <t>テキ</t>
    </rPh>
    <rPh sb="5" eb="6">
      <t>ヨウ</t>
    </rPh>
    <phoneticPr fontId="2"/>
  </si>
  <si>
    <t>広 島 市</t>
    <rPh sb="0" eb="1">
      <t>ヒロ</t>
    </rPh>
    <rPh sb="2" eb="3">
      <t>シマ</t>
    </rPh>
    <rPh sb="4" eb="5">
      <t>シ</t>
    </rPh>
    <phoneticPr fontId="2"/>
  </si>
  <si>
    <t>AP</t>
    <phoneticPr fontId="2"/>
  </si>
  <si>
    <t>数  　　量</t>
    <phoneticPr fontId="2"/>
  </si>
  <si>
    <t>工事合計</t>
    <rPh sb="0" eb="2">
      <t>コウジ</t>
    </rPh>
    <rPh sb="2" eb="4">
      <t>ゴウケイ</t>
    </rPh>
    <phoneticPr fontId="2"/>
  </si>
  <si>
    <t>○</t>
    <phoneticPr fontId="2"/>
  </si>
  <si>
    <t>S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</si>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</sst>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_ "/>
    <numFmt numFmtId="178" formatCode="#,###.##"/>
    <numFmt numFmtId="179" formatCode="#,##0_ ;[Red]\-#,##0\ "/>
    <numFmt numFmtId="180" formatCode="#,###.###"/>
    <numFmt numFmtId="181" formatCode="0_);[Red]\(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0" fillId="2" borderId="46" xfId="0" applyFill="1" applyBorder="1"/>
    <xf numFmtId="40" fontId="0" fillId="2" borderId="47" xfId="1" applyNumberFormat="1" applyFont="1" applyFill="1" applyBorder="1"/>
    <xf numFmtId="40" fontId="0" fillId="2" borderId="1" xfId="1" applyNumberFormat="1" applyFont="1" applyFill="1" applyBorder="1"/>
    <xf numFmtId="0" fontId="0" fillId="5" borderId="48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0" fillId="0" borderId="49" xfId="0" applyBorder="1"/>
    <xf numFmtId="0" fontId="0" fillId="0" borderId="50" xfId="0" applyBorder="1"/>
    <xf numFmtId="0" fontId="0" fillId="0" borderId="25" xfId="0" applyBorder="1"/>
    <xf numFmtId="0" fontId="0" fillId="0" borderId="26" xfId="0" applyBorder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>
      <alignment vertical="top"/>
    </xf>
    <xf numFmtId="0" fontId="7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vertical="top"/>
    </xf>
    <xf numFmtId="40" fontId="0" fillId="0" borderId="0" xfId="0" applyNumberFormat="1"/>
    <xf numFmtId="40" fontId="0" fillId="0" borderId="0" xfId="0" applyNumberFormat="1" applyBorder="1"/>
    <xf numFmtId="3" fontId="7" fillId="0" borderId="0" xfId="1" applyNumberFormat="1" applyFont="1" applyBorder="1" applyAlignment="1">
      <alignment horizontal="right"/>
    </xf>
    <xf numFmtId="179" fontId="7" fillId="0" borderId="0" xfId="1" applyNumberFormat="1" applyFont="1" applyBorder="1" applyAlignment="1"/>
    <xf numFmtId="0" fontId="8" fillId="0" borderId="28" xfId="0" applyFont="1" applyBorder="1"/>
    <xf numFmtId="0" fontId="0" fillId="0" borderId="27" xfId="0" applyBorder="1"/>
    <xf numFmtId="0" fontId="0" fillId="0" borderId="51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0" borderId="22" xfId="0" applyFill="1" applyBorder="1" applyAlignment="1">
      <alignment horizontal="center"/>
    </xf>
    <xf numFmtId="0" fontId="0" fillId="5" borderId="52" xfId="0" applyFill="1" applyBorder="1"/>
    <xf numFmtId="0" fontId="0" fillId="0" borderId="39" xfId="0" applyFill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/>
    <xf numFmtId="3" fontId="9" fillId="0" borderId="0" xfId="1" applyNumberFormat="1" applyFont="1" applyBorder="1" applyAlignment="1">
      <alignment horizontal="center" vertical="center"/>
    </xf>
    <xf numFmtId="177" fontId="9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178" fontId="9" fillId="0" borderId="0" xfId="1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9" fillId="0" borderId="0" xfId="1" applyNumberFormat="1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9" fillId="0" borderId="0" xfId="0" applyFont="1" applyBorder="1" applyAlignment="1">
      <alignment horizontal="left" wrapText="1"/>
    </xf>
    <xf numFmtId="3" fontId="9" fillId="0" borderId="0" xfId="0" applyNumberFormat="1" applyFont="1" applyBorder="1" applyAlignment="1">
      <alignment horizontal="right" vertical="center"/>
    </xf>
    <xf numFmtId="58" fontId="10" fillId="0" borderId="28" xfId="0" applyNumberFormat="1" applyFont="1" applyBorder="1" applyAlignment="1">
      <alignment horizontal="left"/>
    </xf>
    <xf numFmtId="0" fontId="8" fillId="0" borderId="53" xfId="0" applyFont="1" applyBorder="1"/>
    <xf numFmtId="0" fontId="8" fillId="0" borderId="40" xfId="0" applyFont="1" applyBorder="1"/>
    <xf numFmtId="0" fontId="8" fillId="0" borderId="23" xfId="0" applyFont="1" applyBorder="1"/>
    <xf numFmtId="0" fontId="8" fillId="0" borderId="54" xfId="0" applyFont="1" applyBorder="1"/>
    <xf numFmtId="58" fontId="10" fillId="0" borderId="54" xfId="0" applyNumberFormat="1" applyFont="1" applyBorder="1" applyAlignment="1">
      <alignment horizontal="left"/>
    </xf>
    <xf numFmtId="58" fontId="10" fillId="0" borderId="40" xfId="0" applyNumberFormat="1" applyFont="1" applyBorder="1" applyAlignment="1">
      <alignment horizontal="left"/>
    </xf>
    <xf numFmtId="0" fontId="8" fillId="0" borderId="55" xfId="0" applyFont="1" applyBorder="1"/>
    <xf numFmtId="0" fontId="8" fillId="0" borderId="17" xfId="0" applyFont="1" applyBorder="1"/>
    <xf numFmtId="0" fontId="8" fillId="0" borderId="13" xfId="0" applyFont="1" applyBorder="1"/>
    <xf numFmtId="58" fontId="10" fillId="0" borderId="13" xfId="0" applyNumberFormat="1" applyFont="1" applyBorder="1" applyAlignment="1">
      <alignment horizontal="left"/>
    </xf>
    <xf numFmtId="58" fontId="10" fillId="0" borderId="17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53" xfId="0" applyFont="1" applyBorder="1"/>
    <xf numFmtId="0" fontId="10" fillId="0" borderId="23" xfId="0" applyFont="1" applyBorder="1"/>
    <xf numFmtId="0" fontId="10" fillId="0" borderId="40" xfId="0" applyFont="1" applyBorder="1"/>
    <xf numFmtId="0" fontId="10" fillId="0" borderId="53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0" xfId="0" applyFont="1" applyBorder="1"/>
    <xf numFmtId="0" fontId="10" fillId="0" borderId="28" xfId="0" applyFont="1" applyBorder="1"/>
    <xf numFmtId="0" fontId="10" fillId="0" borderId="54" xfId="0" applyFont="1" applyBorder="1"/>
    <xf numFmtId="0" fontId="10" fillId="0" borderId="28" xfId="0" applyFont="1" applyBorder="1" applyAlignment="1">
      <alignment horizontal="left"/>
    </xf>
    <xf numFmtId="0" fontId="10" fillId="0" borderId="55" xfId="0" applyFont="1" applyBorder="1"/>
    <xf numFmtId="0" fontId="10" fillId="0" borderId="13" xfId="0" applyFont="1" applyBorder="1"/>
    <xf numFmtId="0" fontId="10" fillId="0" borderId="17" xfId="0" applyFont="1" applyBorder="1"/>
    <xf numFmtId="0" fontId="10" fillId="0" borderId="55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3" xfId="0" applyFill="1" applyBorder="1"/>
    <xf numFmtId="0" fontId="0" fillId="2" borderId="26" xfId="0" applyFill="1" applyBorder="1"/>
    <xf numFmtId="0" fontId="0" fillId="2" borderId="49" xfId="0" applyFill="1" applyBorder="1"/>
    <xf numFmtId="0" fontId="10" fillId="0" borderId="55" xfId="0" applyFont="1" applyBorder="1" applyAlignment="1">
      <alignment horizontal="center"/>
    </xf>
    <xf numFmtId="58" fontId="10" fillId="0" borderId="55" xfId="0" applyNumberFormat="1" applyFont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58" fontId="10" fillId="0" borderId="0" xfId="0" applyNumberFormat="1" applyFont="1" applyBorder="1" applyAlignment="1">
      <alignment horizontal="left"/>
    </xf>
    <xf numFmtId="176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>
      <alignment horizontal="left"/>
    </xf>
    <xf numFmtId="0" fontId="11" fillId="0" borderId="0" xfId="0" applyFont="1" applyBorder="1"/>
    <xf numFmtId="176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0" fontId="9" fillId="0" borderId="40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9" fillId="0" borderId="55" xfId="0" applyFont="1" applyBorder="1" applyAlignment="1">
      <alignment horizontal="left" vertical="center" wrapText="1"/>
    </xf>
    <xf numFmtId="3" fontId="9" fillId="0" borderId="55" xfId="1" applyNumberFormat="1" applyFont="1" applyBorder="1" applyAlignment="1">
      <alignment horizontal="left" vertical="center"/>
    </xf>
    <xf numFmtId="3" fontId="9" fillId="0" borderId="55" xfId="1" applyNumberFormat="1" applyFont="1" applyBorder="1" applyAlignment="1">
      <alignment horizontal="right" vertical="center"/>
    </xf>
    <xf numFmtId="180" fontId="9" fillId="0" borderId="55" xfId="1" applyNumberFormat="1" applyFont="1" applyBorder="1" applyAlignment="1">
      <alignment horizontal="left" vertical="center"/>
    </xf>
    <xf numFmtId="3" fontId="9" fillId="0" borderId="55" xfId="0" applyNumberFormat="1" applyFont="1" applyBorder="1" applyAlignment="1">
      <alignment horizontal="right" vertical="center"/>
    </xf>
    <xf numFmtId="3" fontId="9" fillId="0" borderId="13" xfId="1" applyNumberFormat="1" applyFont="1" applyBorder="1" applyAlignment="1">
      <alignment horizontal="left" vertical="center"/>
    </xf>
    <xf numFmtId="0" fontId="9" fillId="0" borderId="55" xfId="0" applyFont="1" applyBorder="1" applyAlignment="1">
      <alignment horizontal="left" wrapText="1"/>
    </xf>
    <xf numFmtId="0" fontId="9" fillId="0" borderId="38" xfId="0" applyFont="1" applyBorder="1" applyAlignment="1">
      <alignment horizontal="left"/>
    </xf>
    <xf numFmtId="180" fontId="9" fillId="0" borderId="14" xfId="1" applyNumberFormat="1" applyFont="1" applyBorder="1" applyAlignment="1">
      <alignment horizontal="center"/>
    </xf>
    <xf numFmtId="0" fontId="9" fillId="0" borderId="40" xfId="0" applyFont="1" applyBorder="1" applyAlignment="1">
      <alignment horizontal="left" wrapText="1"/>
    </xf>
    <xf numFmtId="0" fontId="9" fillId="0" borderId="53" xfId="0" applyFont="1" applyBorder="1" applyAlignment="1">
      <alignment horizontal="left" vertical="center" wrapText="1"/>
    </xf>
    <xf numFmtId="3" fontId="9" fillId="0" borderId="53" xfId="1" applyNumberFormat="1" applyFont="1" applyBorder="1" applyAlignment="1">
      <alignment horizontal="left" vertical="center"/>
    </xf>
    <xf numFmtId="3" fontId="9" fillId="0" borderId="53" xfId="1" applyNumberFormat="1" applyFont="1" applyBorder="1" applyAlignment="1">
      <alignment horizontal="right" vertical="center"/>
    </xf>
    <xf numFmtId="180" fontId="9" fillId="0" borderId="53" xfId="1" applyNumberFormat="1" applyFont="1" applyBorder="1" applyAlignment="1">
      <alignment horizontal="left" vertical="center"/>
    </xf>
    <xf numFmtId="180" fontId="9" fillId="0" borderId="40" xfId="1" applyNumberFormat="1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180" fontId="9" fillId="0" borderId="23" xfId="1" applyNumberFormat="1" applyFont="1" applyBorder="1" applyAlignment="1">
      <alignment horizontal="left" vertical="center"/>
    </xf>
    <xf numFmtId="0" fontId="9" fillId="0" borderId="54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180" fontId="9" fillId="0" borderId="0" xfId="1" applyNumberFormat="1" applyFont="1" applyBorder="1" applyAlignment="1">
      <alignment horizontal="left" vertical="center"/>
    </xf>
    <xf numFmtId="180" fontId="9" fillId="0" borderId="54" xfId="1" applyNumberFormat="1" applyFont="1" applyBorder="1" applyAlignment="1">
      <alignment horizontal="left" vertical="center"/>
    </xf>
    <xf numFmtId="0" fontId="5" fillId="0" borderId="54" xfId="0" applyFont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180" fontId="9" fillId="0" borderId="28" xfId="1" applyNumberFormat="1" applyFont="1" applyFill="1" applyBorder="1" applyAlignment="1">
      <alignment horizontal="left" vertical="center"/>
    </xf>
    <xf numFmtId="178" fontId="9" fillId="0" borderId="13" xfId="1" applyNumberFormat="1" applyFont="1" applyFill="1" applyBorder="1" applyAlignment="1">
      <alignment horizontal="left"/>
    </xf>
    <xf numFmtId="0" fontId="5" fillId="0" borderId="23" xfId="0" applyFont="1" applyBorder="1" applyAlignment="1">
      <alignment vertical="center"/>
    </xf>
    <xf numFmtId="180" fontId="9" fillId="0" borderId="28" xfId="1" applyNumberFormat="1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180" fontId="9" fillId="0" borderId="13" xfId="1" applyNumberFormat="1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3" fontId="13" fillId="0" borderId="53" xfId="0" applyNumberFormat="1" applyFont="1" applyBorder="1" applyAlignment="1">
      <alignment horizontal="right" vertical="center"/>
    </xf>
    <xf numFmtId="3" fontId="13" fillId="0" borderId="53" xfId="1" applyNumberFormat="1" applyFont="1" applyBorder="1" applyAlignment="1">
      <alignment horizontal="left" vertical="center"/>
    </xf>
    <xf numFmtId="3" fontId="13" fillId="0" borderId="23" xfId="1" applyNumberFormat="1" applyFont="1" applyBorder="1" applyAlignment="1">
      <alignment horizontal="left" vertical="center"/>
    </xf>
    <xf numFmtId="0" fontId="7" fillId="0" borderId="54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17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3" fontId="13" fillId="0" borderId="55" xfId="0" applyNumberFormat="1" applyFont="1" applyFill="1" applyBorder="1" applyAlignment="1">
      <alignment horizontal="right" vertical="center"/>
    </xf>
    <xf numFmtId="3" fontId="13" fillId="0" borderId="55" xfId="1" applyNumberFormat="1" applyFont="1" applyFill="1" applyBorder="1" applyAlignment="1">
      <alignment horizontal="left" vertical="center"/>
    </xf>
    <xf numFmtId="0" fontId="13" fillId="0" borderId="55" xfId="1" applyNumberFormat="1" applyFont="1" applyBorder="1" applyAlignment="1">
      <alignment horizontal="left"/>
    </xf>
    <xf numFmtId="0" fontId="13" fillId="0" borderId="13" xfId="1" applyNumberFormat="1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0" fillId="0" borderId="49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50" xfId="0" applyFill="1" applyBorder="1"/>
    <xf numFmtId="0" fontId="0" fillId="3" borderId="49" xfId="0" applyFill="1" applyBorder="1"/>
    <xf numFmtId="0" fontId="9" fillId="0" borderId="0" xfId="0" applyFont="1" applyBorder="1" applyAlignment="1">
      <alignment horizontal="left" wrapText="1"/>
    </xf>
    <xf numFmtId="0" fontId="0" fillId="2" borderId="4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3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4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5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6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62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45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0" borderId="54" xfId="0" applyBorder="1" applyAlignment="1"/>
    <xf numFmtId="0" fontId="0" fillId="0" borderId="0" xfId="0" applyAlignment="1"/>
    <xf numFmtId="0" fontId="9" fillId="0" borderId="0" xfId="0" applyFont="1" applyBorder="1" applyAlignment="1">
      <alignment horizontal="left" wrapText="1"/>
    </xf>
    <xf numFmtId="0" fontId="9" fillId="0" borderId="17" xfId="1" applyNumberFormat="1" applyFont="1" applyBorder="1" applyAlignment="1">
      <alignment horizontal="center"/>
    </xf>
    <xf numFmtId="0" fontId="9" fillId="0" borderId="55" xfId="1" applyNumberFormat="1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181" fontId="9" fillId="0" borderId="17" xfId="1" applyNumberFormat="1" applyFont="1" applyFill="1" applyBorder="1" applyAlignment="1">
      <alignment horizontal="right"/>
    </xf>
    <xf numFmtId="181" fontId="12" fillId="0" borderId="55" xfId="0" applyNumberFormat="1" applyFont="1" applyBorder="1" applyAlignment="1"/>
    <xf numFmtId="38" fontId="10" fillId="0" borderId="0" xfId="1" applyFont="1" applyBorder="1" applyAlignment="1">
      <alignment horizontal="right"/>
    </xf>
    <xf numFmtId="0" fontId="9" fillId="0" borderId="38" xfId="0" applyFont="1" applyBorder="1" applyAlignment="1">
      <alignment horizontal="left"/>
    </xf>
    <xf numFmtId="0" fontId="12" fillId="0" borderId="38" xfId="0" applyFont="1" applyBorder="1" applyAlignment="1"/>
    <xf numFmtId="180" fontId="9" fillId="0" borderId="18" xfId="1" applyNumberFormat="1" applyFont="1" applyBorder="1" applyAlignment="1">
      <alignment horizontal="center"/>
    </xf>
    <xf numFmtId="180" fontId="9" fillId="0" borderId="38" xfId="1" applyNumberFormat="1" applyFont="1" applyBorder="1" applyAlignment="1">
      <alignment horizontal="center"/>
    </xf>
    <xf numFmtId="0" fontId="12" fillId="0" borderId="14" xfId="0" applyFont="1" applyBorder="1" applyAlignment="1"/>
    <xf numFmtId="180" fontId="9" fillId="0" borderId="40" xfId="1" applyNumberFormat="1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5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77" fontId="10" fillId="0" borderId="55" xfId="0" applyNumberFormat="1" applyFont="1" applyBorder="1" applyAlignment="1">
      <alignment horizontal="right"/>
    </xf>
    <xf numFmtId="0" fontId="10" fillId="0" borderId="5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77" fontId="10" fillId="0" borderId="0" xfId="0" applyNumberFormat="1" applyFont="1" applyBorder="1" applyAlignment="1">
      <alignment horizontal="right"/>
    </xf>
    <xf numFmtId="0" fontId="10" fillId="0" borderId="40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58" fontId="10" fillId="0" borderId="18" xfId="0" applyNumberFormat="1" applyFont="1" applyBorder="1" applyAlignment="1">
      <alignment horizontal="center"/>
    </xf>
    <xf numFmtId="58" fontId="10" fillId="0" borderId="14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08" t="s">
        <v>81</v>
      </c>
      <c r="N3" s="309"/>
      <c r="O3" s="309"/>
      <c r="P3" s="309"/>
      <c r="Q3" s="310"/>
      <c r="T3" s="77" t="s">
        <v>79</v>
      </c>
      <c r="U3" s="77" t="s">
        <v>80</v>
      </c>
      <c r="V3" s="289" t="s">
        <v>82</v>
      </c>
      <c r="W3" s="289"/>
      <c r="X3" s="289"/>
      <c r="Y3" s="289"/>
      <c r="Z3" s="289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272</v>
      </c>
      <c r="M4" s="290" t="s">
        <v>61</v>
      </c>
      <c r="N4" s="291"/>
      <c r="O4" s="291"/>
      <c r="P4" s="291"/>
      <c r="Q4" s="292"/>
      <c r="T4" s="77" t="s">
        <v>83</v>
      </c>
      <c r="U4" s="77" t="s">
        <v>272</v>
      </c>
      <c r="V4" s="303" t="s">
        <v>61</v>
      </c>
      <c r="W4" s="303"/>
      <c r="X4" s="303"/>
      <c r="Y4" s="303"/>
      <c r="Z4" s="303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273</v>
      </c>
      <c r="M5" s="293"/>
      <c r="N5" s="294"/>
      <c r="O5" s="294"/>
      <c r="P5" s="294"/>
      <c r="Q5" s="295"/>
      <c r="T5" s="77" t="s">
        <v>84</v>
      </c>
      <c r="U5" s="77" t="s">
        <v>273</v>
      </c>
      <c r="V5" s="303"/>
      <c r="W5" s="303"/>
      <c r="X5" s="303"/>
      <c r="Y5" s="303"/>
      <c r="Z5" s="303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274</v>
      </c>
      <c r="M6" s="293"/>
      <c r="N6" s="294"/>
      <c r="O6" s="294"/>
      <c r="P6" s="294"/>
      <c r="Q6" s="295"/>
      <c r="T6" s="77" t="s">
        <v>45</v>
      </c>
      <c r="U6" s="77" t="s">
        <v>274</v>
      </c>
      <c r="V6" s="303"/>
      <c r="W6" s="303"/>
      <c r="X6" s="303"/>
      <c r="Y6" s="303"/>
      <c r="Z6" s="303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275</v>
      </c>
      <c r="M7" s="293"/>
      <c r="N7" s="294"/>
      <c r="O7" s="294"/>
      <c r="P7" s="294"/>
      <c r="Q7" s="295"/>
      <c r="T7" s="77" t="s">
        <v>46</v>
      </c>
      <c r="U7" s="77" t="s">
        <v>275</v>
      </c>
      <c r="V7" s="303"/>
      <c r="W7" s="303"/>
      <c r="X7" s="303"/>
      <c r="Y7" s="303"/>
      <c r="Z7" s="303"/>
    </row>
    <row r="8" spans="1:27" ht="14.25" thickBot="1">
      <c r="A8" s="65" t="s">
        <v>71</v>
      </c>
      <c r="B8" s="47" t="s">
        <v>168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276</v>
      </c>
      <c r="M8" s="296"/>
      <c r="N8" s="297"/>
      <c r="O8" s="297"/>
      <c r="P8" s="297"/>
      <c r="Q8" s="298"/>
      <c r="T8" s="77" t="s">
        <v>125</v>
      </c>
      <c r="U8" s="77" t="s">
        <v>280</v>
      </c>
      <c r="V8" s="289"/>
      <c r="W8" s="289"/>
      <c r="X8" s="289"/>
      <c r="Y8" s="289"/>
      <c r="Z8" s="289"/>
    </row>
    <row r="9" spans="1:27" ht="14.25" thickBot="1">
      <c r="A9" s="65" t="s">
        <v>72</v>
      </c>
      <c r="B9" s="47" t="s">
        <v>343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277</v>
      </c>
      <c r="M9" s="296"/>
      <c r="N9" s="297"/>
      <c r="O9" s="297"/>
      <c r="P9" s="297"/>
      <c r="Q9" s="298"/>
      <c r="T9" s="77" t="s">
        <v>126</v>
      </c>
      <c r="U9" s="77" t="s">
        <v>281</v>
      </c>
      <c r="V9" s="289"/>
      <c r="W9" s="289"/>
      <c r="X9" s="289"/>
      <c r="Y9" s="289"/>
      <c r="Z9" s="289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278</v>
      </c>
      <c r="M10" s="296"/>
      <c r="N10" s="299"/>
      <c r="O10" s="299"/>
      <c r="P10" s="299"/>
      <c r="Q10" s="298"/>
      <c r="U10" t="s">
        <v>282</v>
      </c>
    </row>
    <row r="11" spans="1:27" ht="14.25" thickBot="1">
      <c r="A11" s="65" t="s">
        <v>65</v>
      </c>
      <c r="B11" s="47">
        <v>3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279</v>
      </c>
      <c r="M11" s="300"/>
      <c r="N11" s="301"/>
      <c r="O11" s="301"/>
      <c r="P11" s="301"/>
      <c r="Q11" s="302"/>
      <c r="U11" t="s">
        <v>283</v>
      </c>
    </row>
    <row r="12" spans="1:27" ht="14.25" thickBot="1">
      <c r="A12" s="65" t="s">
        <v>66</v>
      </c>
      <c r="B12" s="47">
        <v>6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222</v>
      </c>
      <c r="T12" t="s">
        <v>127</v>
      </c>
    </row>
    <row r="13" spans="1:27" ht="27.75" customHeight="1" thickBot="1">
      <c r="A13" s="66" t="s">
        <v>67</v>
      </c>
      <c r="B13" s="47">
        <v>1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283" t="s">
        <v>153</v>
      </c>
      <c r="L13" s="284"/>
      <c r="M13" s="285" t="s">
        <v>154</v>
      </c>
      <c r="N13" s="286"/>
      <c r="O13" s="287"/>
      <c r="P13" s="287" t="s">
        <v>50</v>
      </c>
      <c r="Q13" s="304" t="s">
        <v>55</v>
      </c>
      <c r="R13" s="280" t="s">
        <v>56</v>
      </c>
      <c r="T13" s="283" t="s">
        <v>153</v>
      </c>
      <c r="U13" s="284"/>
      <c r="V13" s="285" t="s">
        <v>154</v>
      </c>
      <c r="W13" s="286"/>
      <c r="X13" s="287"/>
      <c r="Y13" s="287" t="s">
        <v>50</v>
      </c>
      <c r="Z13" s="304" t="s">
        <v>55</v>
      </c>
      <c r="AA13" s="280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6"/>
      <c r="M14" s="205" t="s">
        <v>0</v>
      </c>
      <c r="N14" s="96"/>
      <c r="O14" s="205" t="s">
        <v>74</v>
      </c>
      <c r="P14" s="306"/>
      <c r="Q14" s="307"/>
      <c r="R14" s="282"/>
      <c r="T14" s="97" t="s">
        <v>0</v>
      </c>
      <c r="U14" s="101"/>
      <c r="V14" s="203" t="s">
        <v>0</v>
      </c>
      <c r="W14" s="204"/>
      <c r="X14" s="203" t="s">
        <v>74</v>
      </c>
      <c r="Y14" s="288"/>
      <c r="Z14" s="305"/>
      <c r="AA14" s="281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20" t="s">
        <v>232</v>
      </c>
      <c r="L15" s="206" t="s">
        <v>338</v>
      </c>
      <c r="M15" s="121" t="s">
        <v>230</v>
      </c>
      <c r="N15" s="121" t="s">
        <v>109</v>
      </c>
      <c r="O15" s="121">
        <v>15</v>
      </c>
      <c r="P15" s="121" t="s">
        <v>229</v>
      </c>
      <c r="Q15" s="121" t="s">
        <v>231</v>
      </c>
      <c r="R15" s="122"/>
      <c r="T15" s="10" t="s">
        <v>4</v>
      </c>
      <c r="U15" s="77" t="s">
        <v>339</v>
      </c>
      <c r="V15" s="1" t="s">
        <v>47</v>
      </c>
      <c r="W15" s="1" t="s">
        <v>344</v>
      </c>
      <c r="X15" s="1">
        <v>2</v>
      </c>
      <c r="Y15" s="109" t="s">
        <v>51</v>
      </c>
      <c r="Z15" s="1" t="s">
        <v>178</v>
      </c>
      <c r="AA15" s="11"/>
    </row>
    <row r="16" spans="1:27" ht="14.25" thickBot="1">
      <c r="A16" s="137" t="s">
        <v>225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20" t="s">
        <v>228</v>
      </c>
      <c r="L16" s="206" t="s">
        <v>338</v>
      </c>
      <c r="M16" s="121" t="s">
        <v>227</v>
      </c>
      <c r="N16" s="121" t="s">
        <v>138</v>
      </c>
      <c r="O16" s="121">
        <v>18</v>
      </c>
      <c r="P16" s="121" t="s">
        <v>229</v>
      </c>
      <c r="Q16" s="121" t="s">
        <v>231</v>
      </c>
      <c r="R16" s="122"/>
      <c r="T16" s="10" t="s">
        <v>5</v>
      </c>
      <c r="U16" s="77" t="s">
        <v>339</v>
      </c>
      <c r="V16" s="1" t="s">
        <v>239</v>
      </c>
      <c r="W16" s="1" t="s">
        <v>302</v>
      </c>
      <c r="X16" s="1"/>
      <c r="Y16" s="109" t="s">
        <v>51</v>
      </c>
      <c r="Z16" s="1"/>
      <c r="AA16" s="11"/>
    </row>
    <row r="17" spans="1:27" ht="14.25" thickBot="1">
      <c r="A17" s="137" t="s">
        <v>226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40" t="s">
        <v>341</v>
      </c>
      <c r="L17" s="207" t="s">
        <v>339</v>
      </c>
      <c r="M17" s="141" t="s">
        <v>341</v>
      </c>
      <c r="N17" s="141" t="s">
        <v>344</v>
      </c>
      <c r="O17" s="141">
        <v>2</v>
      </c>
      <c r="P17" s="141" t="s">
        <v>53</v>
      </c>
      <c r="Q17" s="141" t="s">
        <v>231</v>
      </c>
      <c r="R17" s="153"/>
      <c r="T17" s="10" t="s">
        <v>6</v>
      </c>
      <c r="U17" s="77" t="s">
        <v>339</v>
      </c>
      <c r="V17" s="1" t="s">
        <v>47</v>
      </c>
      <c r="W17" s="1" t="s">
        <v>345</v>
      </c>
      <c r="X17" s="1">
        <v>1</v>
      </c>
      <c r="Y17" s="109" t="s">
        <v>51</v>
      </c>
      <c r="Z17" s="1" t="s">
        <v>178</v>
      </c>
      <c r="AA17" s="11"/>
    </row>
    <row r="18" spans="1:27" ht="14.25" thickBot="1">
      <c r="A18" s="134" t="s">
        <v>223</v>
      </c>
      <c r="B18" s="123" t="s">
        <v>342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55" t="s">
        <v>359</v>
      </c>
      <c r="L18" s="208" t="s">
        <v>348</v>
      </c>
      <c r="M18" s="56" t="s">
        <v>356</v>
      </c>
      <c r="N18" s="138" t="s">
        <v>86</v>
      </c>
      <c r="O18" s="138">
        <v>15</v>
      </c>
      <c r="P18" s="138" t="s">
        <v>52</v>
      </c>
      <c r="Q18" s="138" t="s">
        <v>231</v>
      </c>
      <c r="R18" s="154"/>
      <c r="T18" s="10" t="s">
        <v>7</v>
      </c>
      <c r="U18" s="77" t="s">
        <v>339</v>
      </c>
      <c r="V18" s="1" t="s">
        <v>240</v>
      </c>
      <c r="W18" s="1" t="s">
        <v>345</v>
      </c>
      <c r="X18" s="1"/>
      <c r="Y18" s="109" t="s">
        <v>51</v>
      </c>
      <c r="Z18" s="1"/>
      <c r="AA18" s="11"/>
    </row>
    <row r="19" spans="1:27" ht="14.25" thickBot="1">
      <c r="A19" s="135" t="s">
        <v>224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55" t="s">
        <v>359</v>
      </c>
      <c r="L19" s="207" t="s">
        <v>88</v>
      </c>
      <c r="M19" s="56" t="s">
        <v>356</v>
      </c>
      <c r="N19" s="56" t="s">
        <v>358</v>
      </c>
      <c r="O19" s="56">
        <v>25</v>
      </c>
      <c r="P19" s="56" t="s">
        <v>357</v>
      </c>
      <c r="Q19" s="138" t="s">
        <v>231</v>
      </c>
      <c r="R19" s="24"/>
      <c r="T19" s="10" t="s">
        <v>8</v>
      </c>
      <c r="U19" s="77" t="s">
        <v>339</v>
      </c>
      <c r="V19" s="1" t="s">
        <v>8</v>
      </c>
      <c r="W19" s="1" t="s">
        <v>346</v>
      </c>
      <c r="X19" s="1">
        <v>3</v>
      </c>
      <c r="Y19" s="109" t="s">
        <v>52</v>
      </c>
      <c r="Z19" s="1" t="s">
        <v>289</v>
      </c>
      <c r="AA19" s="11"/>
    </row>
    <row r="20" spans="1:27" ht="41.25" thickBot="1">
      <c r="A20" s="135" t="s">
        <v>66</v>
      </c>
      <c r="B20" s="47">
        <v>44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139" t="s">
        <v>359</v>
      </c>
      <c r="L20" s="138" t="s">
        <v>360</v>
      </c>
      <c r="M20" s="138" t="s">
        <v>361</v>
      </c>
      <c r="N20" s="138" t="s">
        <v>362</v>
      </c>
      <c r="O20" s="138">
        <v>0</v>
      </c>
      <c r="P20" s="138" t="s">
        <v>363</v>
      </c>
      <c r="Q20" s="275" t="s">
        <v>364</v>
      </c>
      <c r="R20" s="276" t="s">
        <v>365</v>
      </c>
      <c r="T20" s="10" t="s">
        <v>9</v>
      </c>
      <c r="U20" s="77" t="s">
        <v>339</v>
      </c>
      <c r="V20" s="1" t="s">
        <v>241</v>
      </c>
      <c r="W20" s="1" t="s">
        <v>346</v>
      </c>
      <c r="X20" s="1">
        <v>3</v>
      </c>
      <c r="Y20" s="109" t="s">
        <v>52</v>
      </c>
      <c r="Z20" s="1" t="s">
        <v>289</v>
      </c>
      <c r="AA20" s="11"/>
    </row>
    <row r="21" spans="1:27" ht="29.25" customHeight="1" thickBot="1">
      <c r="A21" s="136" t="s">
        <v>67</v>
      </c>
      <c r="B21" s="71">
        <v>1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139" t="s">
        <v>366</v>
      </c>
      <c r="L21" s="138" t="s">
        <v>367</v>
      </c>
      <c r="M21" s="138" t="s">
        <v>361</v>
      </c>
      <c r="N21" s="138" t="s">
        <v>362</v>
      </c>
      <c r="O21" s="138">
        <v>1</v>
      </c>
      <c r="P21" s="138" t="s">
        <v>363</v>
      </c>
      <c r="Q21" s="275" t="s">
        <v>364</v>
      </c>
      <c r="R21" s="276" t="s">
        <v>365</v>
      </c>
      <c r="T21" s="10" t="s">
        <v>10</v>
      </c>
      <c r="U21" s="77" t="s">
        <v>339</v>
      </c>
      <c r="V21" s="1" t="s">
        <v>10</v>
      </c>
      <c r="W21" s="1" t="s">
        <v>354</v>
      </c>
      <c r="X21" s="1">
        <v>3</v>
      </c>
      <c r="Y21" s="109" t="s">
        <v>51</v>
      </c>
      <c r="Z21" s="1" t="s">
        <v>76</v>
      </c>
      <c r="AA21" s="11"/>
    </row>
    <row r="22" spans="1:27" ht="27.75" customHeight="1" thickBot="1">
      <c r="A22" s="159" t="s">
        <v>290</v>
      </c>
      <c r="B22" s="160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277" t="s">
        <v>91</v>
      </c>
      <c r="L22" s="208" t="s">
        <v>368</v>
      </c>
      <c r="M22" s="278" t="s">
        <v>356</v>
      </c>
      <c r="N22" s="138" t="s">
        <v>362</v>
      </c>
      <c r="O22" s="138">
        <v>0</v>
      </c>
      <c r="P22" s="138" t="s">
        <v>363</v>
      </c>
      <c r="Q22" s="275" t="s">
        <v>369</v>
      </c>
      <c r="R22" s="276" t="s">
        <v>365</v>
      </c>
      <c r="T22" s="10" t="s">
        <v>11</v>
      </c>
      <c r="U22" s="77" t="s">
        <v>339</v>
      </c>
      <c r="V22" s="1" t="s">
        <v>242</v>
      </c>
      <c r="W22" s="1" t="s">
        <v>354</v>
      </c>
      <c r="X22" s="1"/>
      <c r="Y22" s="109" t="s">
        <v>51</v>
      </c>
      <c r="Z22" s="1"/>
      <c r="AA22" s="11"/>
    </row>
    <row r="23" spans="1:27" ht="81.75" thickBot="1">
      <c r="D23" s="74" t="s">
        <v>38</v>
      </c>
      <c r="E23" s="75">
        <v>2</v>
      </c>
      <c r="F23" s="149"/>
      <c r="G23" s="72">
        <v>21</v>
      </c>
      <c r="H23" s="75">
        <v>21.75</v>
      </c>
      <c r="I23" s="148"/>
      <c r="K23" s="277" t="s">
        <v>91</v>
      </c>
      <c r="L23" s="208" t="s">
        <v>368</v>
      </c>
      <c r="M23" s="278" t="s">
        <v>370</v>
      </c>
      <c r="N23" s="138" t="s">
        <v>362</v>
      </c>
      <c r="O23" s="138">
        <v>1</v>
      </c>
      <c r="P23" s="138" t="s">
        <v>363</v>
      </c>
      <c r="Q23" s="275" t="s">
        <v>369</v>
      </c>
      <c r="R23" s="276" t="s">
        <v>365</v>
      </c>
      <c r="T23" s="31" t="s">
        <v>179</v>
      </c>
      <c r="U23" s="77" t="s">
        <v>339</v>
      </c>
      <c r="V23" s="30" t="s">
        <v>179</v>
      </c>
      <c r="W23" s="30" t="s">
        <v>347</v>
      </c>
      <c r="X23" s="30">
        <v>2</v>
      </c>
      <c r="Y23" s="126" t="s">
        <v>52</v>
      </c>
      <c r="Z23" s="1" t="s">
        <v>340</v>
      </c>
      <c r="AA23" s="23" t="s">
        <v>233</v>
      </c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45"/>
      <c r="L24" s="24"/>
      <c r="M24" s="45"/>
      <c r="N24" s="24"/>
      <c r="O24" s="24"/>
      <c r="P24" s="45"/>
      <c r="Q24" s="24"/>
      <c r="R24" s="24"/>
      <c r="T24" s="34" t="s">
        <v>291</v>
      </c>
      <c r="U24" s="77" t="s">
        <v>339</v>
      </c>
      <c r="V24" s="36"/>
      <c r="W24" s="30" t="s">
        <v>298</v>
      </c>
      <c r="X24" s="36">
        <v>1</v>
      </c>
      <c r="Y24" s="158"/>
      <c r="Z24" s="48"/>
      <c r="AA24" s="40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4"/>
      <c r="L25" s="24"/>
      <c r="M25" s="24"/>
      <c r="N25" s="24"/>
      <c r="O25" s="24"/>
      <c r="P25" s="45"/>
      <c r="Q25" s="24"/>
      <c r="R25" s="24"/>
      <c r="T25" s="34"/>
      <c r="U25" s="91"/>
      <c r="V25" s="46"/>
      <c r="W25" s="36"/>
      <c r="X25" s="29"/>
      <c r="Y25" s="38"/>
      <c r="Z25" s="36"/>
      <c r="AA25" s="11"/>
    </row>
    <row r="26" spans="1:27" ht="14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4"/>
      <c r="L26" s="24"/>
      <c r="M26" s="45"/>
      <c r="N26" s="24"/>
      <c r="O26" s="24"/>
      <c r="P26" s="24"/>
      <c r="Q26" s="24"/>
      <c r="R26" s="24"/>
      <c r="T26" s="34"/>
      <c r="U26" s="91"/>
      <c r="V26" s="46"/>
      <c r="W26" s="36"/>
      <c r="X26" s="29"/>
      <c r="Y26" s="38"/>
      <c r="Z26" s="36"/>
      <c r="AA26" s="11"/>
    </row>
    <row r="27" spans="1:27" ht="14.2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4"/>
      <c r="L27" s="24"/>
      <c r="M27" s="45"/>
      <c r="N27" s="24"/>
      <c r="O27" s="24"/>
      <c r="P27" s="24"/>
      <c r="Q27" s="24"/>
      <c r="R27" s="24"/>
      <c r="T27" s="32"/>
      <c r="U27" s="157"/>
      <c r="V27" s="114"/>
      <c r="W27" s="114"/>
      <c r="X27" s="114"/>
      <c r="Y27" s="127"/>
      <c r="Z27" s="114"/>
      <c r="AA27" s="7"/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45"/>
      <c r="L28" s="24"/>
      <c r="M28" s="45"/>
      <c r="N28" s="45"/>
      <c r="O28" s="45"/>
      <c r="P28" s="45"/>
      <c r="Q28" s="24"/>
      <c r="R28" s="24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45"/>
      <c r="L29" s="24"/>
      <c r="M29" s="45"/>
      <c r="N29" s="24"/>
      <c r="O29" s="24"/>
      <c r="P29" s="45"/>
      <c r="Q29" s="24"/>
      <c r="R29" s="24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45"/>
      <c r="L30" s="24"/>
      <c r="M30" s="45"/>
      <c r="N30" s="24"/>
      <c r="O30" s="24"/>
      <c r="P30" s="45"/>
      <c r="Q30" s="24"/>
      <c r="R30" s="24"/>
    </row>
    <row r="31" spans="1:27">
      <c r="D31" s="74"/>
      <c r="E31" s="75">
        <v>8.3800000000000008</v>
      </c>
      <c r="G31" s="72">
        <v>29</v>
      </c>
      <c r="H31" s="75">
        <v>18</v>
      </c>
      <c r="K31" s="45"/>
      <c r="L31" s="24"/>
      <c r="M31" s="45"/>
      <c r="N31" s="24"/>
      <c r="O31" s="24"/>
      <c r="P31" s="45"/>
      <c r="Q31" s="24"/>
      <c r="R31" s="24"/>
    </row>
    <row r="32" spans="1:27" ht="57.75" customHeight="1">
      <c r="H32" s="54">
        <v>42</v>
      </c>
      <c r="I32" s="148"/>
      <c r="K32" s="45"/>
      <c r="L32" s="24"/>
      <c r="M32" s="45"/>
      <c r="N32" s="24"/>
      <c r="O32" s="24"/>
      <c r="P32" s="45"/>
      <c r="Q32" s="24"/>
      <c r="R32" s="24"/>
      <c r="T32" s="45"/>
      <c r="U32" s="24"/>
      <c r="V32" s="45"/>
      <c r="W32" s="45"/>
      <c r="X32" s="45"/>
      <c r="Y32" s="155"/>
      <c r="Z32" s="24"/>
      <c r="AA32" s="156"/>
    </row>
    <row r="33" spans="8:27" ht="57.75" customHeight="1">
      <c r="H33" s="54">
        <v>10.5</v>
      </c>
      <c r="K33" s="45"/>
      <c r="L33" s="24"/>
      <c r="M33" s="45"/>
      <c r="N33" s="24"/>
      <c r="O33" s="24"/>
      <c r="P33" s="45"/>
      <c r="Q33" s="24"/>
      <c r="R33" s="24"/>
      <c r="T33" s="45"/>
      <c r="U33" s="24"/>
      <c r="V33" s="45"/>
      <c r="W33" s="45"/>
      <c r="X33" s="45"/>
      <c r="Y33" s="155"/>
      <c r="Z33" s="24"/>
      <c r="AA33" s="156"/>
    </row>
    <row r="34" spans="8:27">
      <c r="H34" s="54">
        <v>33.75</v>
      </c>
      <c r="K34" s="24"/>
      <c r="L34" s="24"/>
      <c r="M34" s="24"/>
      <c r="N34" s="24"/>
      <c r="O34" s="24"/>
      <c r="P34" s="24"/>
      <c r="Q34" s="24"/>
      <c r="R34" s="24"/>
    </row>
    <row r="35" spans="8:27">
      <c r="H35" s="54">
        <v>21</v>
      </c>
      <c r="K35" s="24"/>
      <c r="L35" s="24"/>
      <c r="M35" s="24"/>
      <c r="N35" s="24"/>
      <c r="O35" s="24"/>
      <c r="P35" s="24"/>
      <c r="Q35" s="24"/>
      <c r="R35" s="24"/>
    </row>
    <row r="36" spans="8:27" ht="28.5" customHeight="1">
      <c r="H36" s="54">
        <v>23.25</v>
      </c>
      <c r="K36" s="45"/>
      <c r="L36" s="24"/>
      <c r="M36" s="45"/>
      <c r="N36" s="45"/>
      <c r="O36" s="45"/>
      <c r="P36" s="24"/>
      <c r="Q36" s="24"/>
      <c r="R36" s="24"/>
    </row>
    <row r="37" spans="8:27" ht="27.75" customHeight="1">
      <c r="H37" s="54">
        <v>13.5</v>
      </c>
      <c r="K37" s="45"/>
      <c r="L37" s="24"/>
      <c r="M37" s="45"/>
      <c r="N37" s="45"/>
      <c r="O37" s="45"/>
      <c r="P37" s="24"/>
      <c r="Q37" s="24"/>
      <c r="R37" s="24"/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148">
        <f>SUM(H33:H62)</f>
        <v>600.75</v>
      </c>
    </row>
  </sheetData>
  <mergeCells count="14">
    <mergeCell ref="V3:Z3"/>
    <mergeCell ref="M4:Q11"/>
    <mergeCell ref="V4:Z9"/>
    <mergeCell ref="Z13:Z14"/>
    <mergeCell ref="K13:L13"/>
    <mergeCell ref="M13:O13"/>
    <mergeCell ref="P13:P14"/>
    <mergeCell ref="Q13:Q14"/>
    <mergeCell ref="M3:Q3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W16" sqref="W1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08" t="s">
        <v>81</v>
      </c>
      <c r="N3" s="309"/>
      <c r="O3" s="309"/>
      <c r="P3" s="309"/>
      <c r="Q3" s="310"/>
      <c r="T3" s="77" t="s">
        <v>79</v>
      </c>
      <c r="U3" s="77" t="s">
        <v>173</v>
      </c>
      <c r="V3" s="289" t="s">
        <v>82</v>
      </c>
      <c r="W3" s="289"/>
      <c r="X3" s="289"/>
      <c r="Y3" s="289"/>
      <c r="Z3" s="289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292</v>
      </c>
      <c r="M4" s="290" t="s">
        <v>61</v>
      </c>
      <c r="N4" s="291"/>
      <c r="O4" s="291"/>
      <c r="P4" s="291"/>
      <c r="Q4" s="292"/>
      <c r="T4" s="77" t="s">
        <v>83</v>
      </c>
      <c r="U4" s="77" t="s">
        <v>300</v>
      </c>
      <c r="V4" s="290" t="s">
        <v>170</v>
      </c>
      <c r="W4" s="291"/>
      <c r="X4" s="291"/>
      <c r="Y4" s="291"/>
      <c r="Z4" s="291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293</v>
      </c>
      <c r="M5" s="293"/>
      <c r="N5" s="294"/>
      <c r="O5" s="294"/>
      <c r="P5" s="294"/>
      <c r="Q5" s="295"/>
      <c r="T5" s="77" t="s">
        <v>84</v>
      </c>
      <c r="U5" s="77" t="s">
        <v>293</v>
      </c>
      <c r="V5" s="293"/>
      <c r="W5" s="294"/>
      <c r="X5" s="294"/>
      <c r="Y5" s="294"/>
      <c r="Z5" s="294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294</v>
      </c>
      <c r="M6" s="293"/>
      <c r="N6" s="294"/>
      <c r="O6" s="294"/>
      <c r="P6" s="294"/>
      <c r="Q6" s="295"/>
      <c r="T6" s="77" t="s">
        <v>45</v>
      </c>
      <c r="U6" s="77" t="s">
        <v>294</v>
      </c>
      <c r="V6" s="293"/>
      <c r="W6" s="294"/>
      <c r="X6" s="294"/>
      <c r="Y6" s="294"/>
      <c r="Z6" s="294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295</v>
      </c>
      <c r="M7" s="293"/>
      <c r="N7" s="294"/>
      <c r="O7" s="294"/>
      <c r="P7" s="294"/>
      <c r="Q7" s="295"/>
      <c r="T7" s="77" t="s">
        <v>46</v>
      </c>
      <c r="U7" s="77" t="s">
        <v>301</v>
      </c>
      <c r="V7" s="293"/>
      <c r="W7" s="294"/>
      <c r="X7" s="294"/>
      <c r="Y7" s="294"/>
      <c r="Z7" s="294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296</v>
      </c>
      <c r="M8" s="296"/>
      <c r="N8" s="297"/>
      <c r="O8" s="297"/>
      <c r="P8" s="297"/>
      <c r="Q8" s="298"/>
      <c r="T8" s="77" t="s">
        <v>125</v>
      </c>
      <c r="U8" s="77" t="s">
        <v>302</v>
      </c>
      <c r="V8" s="296"/>
      <c r="W8" s="297"/>
      <c r="X8" s="297"/>
      <c r="Y8" s="297"/>
      <c r="Z8" s="297"/>
    </row>
    <row r="9" spans="1:27">
      <c r="A9" s="65" t="s">
        <v>72</v>
      </c>
      <c r="B9" s="47" t="s">
        <v>270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297</v>
      </c>
      <c r="M9" s="296"/>
      <c r="N9" s="297"/>
      <c r="O9" s="297"/>
      <c r="P9" s="297"/>
      <c r="Q9" s="298"/>
      <c r="T9" s="77" t="s">
        <v>126</v>
      </c>
      <c r="U9" s="77" t="s">
        <v>303</v>
      </c>
      <c r="V9" s="296"/>
      <c r="W9" s="297"/>
      <c r="X9" s="297"/>
      <c r="Y9" s="297"/>
      <c r="Z9" s="297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298</v>
      </c>
      <c r="M10" s="296"/>
      <c r="N10" s="299"/>
      <c r="O10" s="299"/>
      <c r="P10" s="299"/>
      <c r="Q10" s="298"/>
      <c r="T10" s="77" t="s">
        <v>14</v>
      </c>
      <c r="U10" s="77" t="s">
        <v>304</v>
      </c>
      <c r="V10" s="314"/>
      <c r="W10" s="315"/>
      <c r="X10" s="315"/>
      <c r="Y10" s="315"/>
      <c r="Z10" s="315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299</v>
      </c>
      <c r="M11" s="300"/>
      <c r="N11" s="301"/>
      <c r="O11" s="301"/>
      <c r="P11" s="301"/>
      <c r="Q11" s="302"/>
      <c r="T11" s="77" t="s">
        <v>15</v>
      </c>
      <c r="U11" s="77" t="s">
        <v>305</v>
      </c>
      <c r="V11" s="314"/>
      <c r="W11" s="315"/>
      <c r="X11" s="315"/>
      <c r="Y11" s="315"/>
      <c r="Z11" s="315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83" t="s">
        <v>153</v>
      </c>
      <c r="L13" s="311"/>
      <c r="M13" s="312" t="s">
        <v>154</v>
      </c>
      <c r="N13" s="286"/>
      <c r="O13" s="313"/>
      <c r="P13" s="287" t="s">
        <v>50</v>
      </c>
      <c r="Q13" s="304" t="s">
        <v>55</v>
      </c>
      <c r="R13" s="280" t="s">
        <v>56</v>
      </c>
      <c r="T13" s="283" t="s">
        <v>153</v>
      </c>
      <c r="U13" s="311"/>
      <c r="V13" s="312" t="s">
        <v>154</v>
      </c>
      <c r="W13" s="286"/>
      <c r="X13" s="313"/>
      <c r="Y13" s="287" t="s">
        <v>50</v>
      </c>
      <c r="Z13" s="304" t="s">
        <v>55</v>
      </c>
      <c r="AA13" s="280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06"/>
      <c r="Q14" s="307"/>
      <c r="R14" s="282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288"/>
      <c r="Z14" s="305"/>
      <c r="AA14" s="281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254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255</v>
      </c>
      <c r="M16" s="10"/>
      <c r="N16" s="26"/>
      <c r="O16" s="11"/>
      <c r="P16" s="17"/>
      <c r="Q16" s="1"/>
      <c r="R16" s="11"/>
      <c r="T16" s="4" t="s">
        <v>4</v>
      </c>
      <c r="U16" s="79" t="s">
        <v>256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235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257</v>
      </c>
      <c r="V17" s="10" t="s">
        <v>240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238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258</v>
      </c>
      <c r="V19" s="10" t="s">
        <v>245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236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259</v>
      </c>
      <c r="V21" s="10" t="s">
        <v>241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234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260</v>
      </c>
      <c r="V23" s="10" t="s">
        <v>242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237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261</v>
      </c>
      <c r="V25" s="10" t="s">
        <v>243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263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262</v>
      </c>
      <c r="V27" s="31" t="s">
        <v>246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262</v>
      </c>
      <c r="V28" s="108" t="s">
        <v>171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285</v>
      </c>
      <c r="V29" s="10" t="s">
        <v>14</v>
      </c>
      <c r="W29" s="26" t="s">
        <v>286</v>
      </c>
      <c r="X29" s="11">
        <v>3</v>
      </c>
      <c r="Y29" s="17" t="s">
        <v>287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288</v>
      </c>
      <c r="V30" s="10" t="s">
        <v>244</v>
      </c>
      <c r="W30" s="26" t="s">
        <v>286</v>
      </c>
      <c r="X30" s="11">
        <v>1</v>
      </c>
      <c r="Y30" s="17" t="s">
        <v>287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263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262</v>
      </c>
      <c r="V32" s="34" t="s">
        <v>248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264</v>
      </c>
      <c r="V33" s="46" t="s">
        <v>164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163</v>
      </c>
      <c r="U34" s="91" t="s">
        <v>265</v>
      </c>
      <c r="V34" s="46" t="s">
        <v>253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161</v>
      </c>
      <c r="U35" s="80" t="s">
        <v>266</v>
      </c>
      <c r="V35" s="102" t="s">
        <v>165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15">
        <v>34</v>
      </c>
      <c r="H36" s="54">
        <v>15</v>
      </c>
      <c r="T36" s="32" t="s">
        <v>162</v>
      </c>
      <c r="U36" s="92" t="s">
        <v>267</v>
      </c>
      <c r="V36" s="102" t="s">
        <v>252</v>
      </c>
      <c r="W36" s="43"/>
      <c r="X36" s="7"/>
      <c r="Y36" s="105"/>
      <c r="Z36" s="43"/>
      <c r="AA36" s="7"/>
    </row>
    <row r="37" spans="7:27" ht="27">
      <c r="G37" s="115">
        <v>35</v>
      </c>
      <c r="H37" s="54">
        <v>15</v>
      </c>
      <c r="T37" s="30" t="s">
        <v>45</v>
      </c>
      <c r="U37" s="1" t="s">
        <v>268</v>
      </c>
      <c r="V37" s="30" t="s">
        <v>174</v>
      </c>
      <c r="W37" s="1" t="s">
        <v>142</v>
      </c>
      <c r="X37" s="1">
        <v>1</v>
      </c>
      <c r="Y37" s="1"/>
      <c r="Z37" s="1" t="s">
        <v>57</v>
      </c>
      <c r="AA37" s="33" t="s">
        <v>177</v>
      </c>
    </row>
    <row r="38" spans="7:27">
      <c r="G38" s="115">
        <v>36</v>
      </c>
      <c r="H38" s="54">
        <v>15</v>
      </c>
      <c r="T38" s="30" t="s">
        <v>46</v>
      </c>
      <c r="U38" s="1" t="s">
        <v>269</v>
      </c>
      <c r="V38" s="30" t="s">
        <v>251</v>
      </c>
      <c r="W38" s="1"/>
      <c r="X38" s="1"/>
      <c r="Y38" s="1"/>
      <c r="Z38" s="1"/>
      <c r="AA38" s="1"/>
    </row>
    <row r="39" spans="7:27">
      <c r="G39" s="115">
        <v>37</v>
      </c>
      <c r="H39" s="54">
        <v>15</v>
      </c>
      <c r="T39" s="30" t="s">
        <v>45</v>
      </c>
      <c r="U39" s="1" t="s">
        <v>268</v>
      </c>
      <c r="V39" s="1" t="s">
        <v>175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15">
        <v>38</v>
      </c>
      <c r="H40" s="54">
        <v>15</v>
      </c>
      <c r="T40" s="30" t="s">
        <v>46</v>
      </c>
      <c r="U40" s="1" t="s">
        <v>269</v>
      </c>
      <c r="V40" s="1" t="s">
        <v>249</v>
      </c>
      <c r="W40" s="1"/>
      <c r="X40" s="1"/>
      <c r="Y40" s="1"/>
      <c r="Z40" s="1"/>
      <c r="AA40" s="1"/>
    </row>
    <row r="41" spans="7:27">
      <c r="G41" s="115">
        <v>39</v>
      </c>
      <c r="H41" s="54">
        <v>15</v>
      </c>
      <c r="T41" s="30" t="s">
        <v>45</v>
      </c>
      <c r="U41" s="1" t="s">
        <v>268</v>
      </c>
      <c r="V41" s="1" t="s">
        <v>176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15">
        <v>40</v>
      </c>
      <c r="H42" s="54">
        <v>15</v>
      </c>
      <c r="T42" s="30" t="s">
        <v>46</v>
      </c>
      <c r="U42" s="1" t="s">
        <v>269</v>
      </c>
      <c r="V42" s="1" t="s">
        <v>250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W20" sqref="W20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31">
        <v>1</v>
      </c>
      <c r="H3" s="132">
        <v>4.5</v>
      </c>
      <c r="K3" s="77" t="s">
        <v>78</v>
      </c>
      <c r="L3" s="77" t="s">
        <v>80</v>
      </c>
      <c r="M3" s="308" t="s">
        <v>81</v>
      </c>
      <c r="N3" s="309"/>
      <c r="O3" s="309"/>
      <c r="P3" s="309"/>
      <c r="Q3" s="310"/>
      <c r="T3" s="77" t="s">
        <v>79</v>
      </c>
      <c r="U3" s="77" t="s">
        <v>172</v>
      </c>
      <c r="V3" s="289" t="s">
        <v>82</v>
      </c>
      <c r="W3" s="289"/>
      <c r="X3" s="289"/>
      <c r="Y3" s="289"/>
      <c r="Z3" s="289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33">
        <v>20.25</v>
      </c>
      <c r="K4" s="77" t="s">
        <v>85</v>
      </c>
      <c r="L4" s="77" t="s">
        <v>187</v>
      </c>
      <c r="M4" s="290" t="s">
        <v>61</v>
      </c>
      <c r="N4" s="291"/>
      <c r="O4" s="291"/>
      <c r="P4" s="291"/>
      <c r="Q4" s="292"/>
      <c r="T4" s="77" t="s">
        <v>83</v>
      </c>
      <c r="U4" s="77" t="s">
        <v>182</v>
      </c>
      <c r="V4" s="290" t="s">
        <v>170</v>
      </c>
      <c r="W4" s="291"/>
      <c r="X4" s="291"/>
      <c r="Y4" s="291"/>
      <c r="Z4" s="291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33">
        <v>13</v>
      </c>
      <c r="K5" s="77" t="s">
        <v>84</v>
      </c>
      <c r="L5" s="77" t="s">
        <v>133</v>
      </c>
      <c r="M5" s="293"/>
      <c r="N5" s="294"/>
      <c r="O5" s="294"/>
      <c r="P5" s="294"/>
      <c r="Q5" s="295"/>
      <c r="T5" s="77" t="s">
        <v>84</v>
      </c>
      <c r="U5" s="77" t="s">
        <v>183</v>
      </c>
      <c r="V5" s="293"/>
      <c r="W5" s="294"/>
      <c r="X5" s="294"/>
      <c r="Y5" s="294"/>
      <c r="Z5" s="294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33">
        <v>15</v>
      </c>
      <c r="K6" s="77" t="s">
        <v>45</v>
      </c>
      <c r="L6" s="77" t="s">
        <v>109</v>
      </c>
      <c r="M6" s="293"/>
      <c r="N6" s="294"/>
      <c r="O6" s="294"/>
      <c r="P6" s="294"/>
      <c r="Q6" s="295"/>
      <c r="T6" s="77" t="s">
        <v>45</v>
      </c>
      <c r="U6" s="77" t="s">
        <v>188</v>
      </c>
      <c r="V6" s="293"/>
      <c r="W6" s="294"/>
      <c r="X6" s="294"/>
      <c r="Y6" s="294"/>
      <c r="Z6" s="294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33">
        <v>15</v>
      </c>
      <c r="K7" s="77" t="s">
        <v>46</v>
      </c>
      <c r="L7" s="77" t="s">
        <v>180</v>
      </c>
      <c r="M7" s="293"/>
      <c r="N7" s="294"/>
      <c r="O7" s="294"/>
      <c r="P7" s="294"/>
      <c r="Q7" s="295"/>
      <c r="T7" s="77" t="s">
        <v>46</v>
      </c>
      <c r="U7" s="77" t="s">
        <v>189</v>
      </c>
      <c r="V7" s="293"/>
      <c r="W7" s="294"/>
      <c r="X7" s="294"/>
      <c r="Y7" s="294"/>
      <c r="Z7" s="294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33">
        <v>6</v>
      </c>
      <c r="K8" s="77" t="s">
        <v>96</v>
      </c>
      <c r="L8" s="77" t="s">
        <v>142</v>
      </c>
      <c r="M8" s="296"/>
      <c r="N8" s="297"/>
      <c r="O8" s="297"/>
      <c r="P8" s="297"/>
      <c r="Q8" s="298"/>
      <c r="T8" s="77" t="s">
        <v>125</v>
      </c>
      <c r="U8" s="77" t="s">
        <v>184</v>
      </c>
      <c r="V8" s="296"/>
      <c r="W8" s="297"/>
      <c r="X8" s="297"/>
      <c r="Y8" s="297"/>
      <c r="Z8" s="297"/>
    </row>
    <row r="9" spans="1:27">
      <c r="A9" s="65" t="s">
        <v>72</v>
      </c>
      <c r="B9" s="116" t="s">
        <v>271</v>
      </c>
      <c r="D9" s="85" t="s">
        <v>139</v>
      </c>
      <c r="E9" s="86">
        <v>18</v>
      </c>
      <c r="F9" s="24"/>
      <c r="G9" s="77">
        <v>7</v>
      </c>
      <c r="H9" s="133">
        <v>21.75</v>
      </c>
      <c r="K9" s="77" t="s">
        <v>97</v>
      </c>
      <c r="L9" s="77" t="s">
        <v>181</v>
      </c>
      <c r="M9" s="296"/>
      <c r="N9" s="297"/>
      <c r="O9" s="297"/>
      <c r="P9" s="297"/>
      <c r="Q9" s="298"/>
      <c r="T9" s="77" t="s">
        <v>126</v>
      </c>
      <c r="U9" s="77" t="s">
        <v>185</v>
      </c>
      <c r="V9" s="296"/>
      <c r="W9" s="297"/>
      <c r="X9" s="297"/>
      <c r="Y9" s="297"/>
      <c r="Z9" s="297"/>
    </row>
    <row r="10" spans="1:27">
      <c r="A10" s="65" t="s">
        <v>69</v>
      </c>
      <c r="B10" s="116">
        <v>12</v>
      </c>
      <c r="D10" s="85" t="s">
        <v>106</v>
      </c>
      <c r="E10" s="86">
        <v>0</v>
      </c>
      <c r="F10" s="24"/>
      <c r="G10" s="77">
        <v>8</v>
      </c>
      <c r="H10" s="133">
        <v>15</v>
      </c>
      <c r="K10" s="77" t="s">
        <v>10</v>
      </c>
      <c r="L10" s="77" t="s">
        <v>108</v>
      </c>
      <c r="M10" s="296"/>
      <c r="N10" s="297"/>
      <c r="O10" s="297"/>
      <c r="P10" s="297"/>
      <c r="Q10" s="298"/>
      <c r="T10" s="77"/>
      <c r="U10" s="77" t="s">
        <v>186</v>
      </c>
      <c r="V10" s="314"/>
      <c r="W10" s="315"/>
      <c r="X10" s="315"/>
      <c r="Y10" s="315"/>
      <c r="Z10" s="315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33">
        <v>15</v>
      </c>
      <c r="K11" s="77" t="s">
        <v>11</v>
      </c>
      <c r="L11" s="77" t="s">
        <v>134</v>
      </c>
      <c r="M11" s="300"/>
      <c r="N11" s="301"/>
      <c r="O11" s="301"/>
      <c r="P11" s="301"/>
      <c r="Q11" s="302"/>
      <c r="T11" s="77"/>
      <c r="U11" s="77" t="s">
        <v>190</v>
      </c>
      <c r="V11" s="314"/>
      <c r="W11" s="315"/>
      <c r="X11" s="315"/>
      <c r="Y11" s="315"/>
      <c r="Z11" s="315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33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33">
        <v>15</v>
      </c>
      <c r="K13" s="283" t="s">
        <v>153</v>
      </c>
      <c r="L13" s="284"/>
      <c r="M13" s="312" t="s">
        <v>154</v>
      </c>
      <c r="N13" s="286"/>
      <c r="O13" s="313"/>
      <c r="P13" s="287" t="s">
        <v>50</v>
      </c>
      <c r="Q13" s="304" t="s">
        <v>55</v>
      </c>
      <c r="R13" s="280" t="s">
        <v>56</v>
      </c>
      <c r="T13" s="283" t="s">
        <v>153</v>
      </c>
      <c r="U13" s="311"/>
      <c r="V13" s="312" t="s">
        <v>154</v>
      </c>
      <c r="W13" s="286"/>
      <c r="X13" s="313"/>
      <c r="Y13" s="287" t="s">
        <v>50</v>
      </c>
      <c r="Z13" s="304" t="s">
        <v>55</v>
      </c>
      <c r="AA13" s="280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33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288"/>
      <c r="Q14" s="305"/>
      <c r="R14" s="281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288"/>
      <c r="Z14" s="305"/>
      <c r="AA14" s="281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33">
        <v>15</v>
      </c>
      <c r="K15" s="4" t="s">
        <v>4</v>
      </c>
      <c r="L15" s="103" t="s">
        <v>191</v>
      </c>
      <c r="M15" s="4" t="s">
        <v>156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202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33">
        <v>15</v>
      </c>
      <c r="K16" s="10" t="s">
        <v>5</v>
      </c>
      <c r="L16" s="104" t="s">
        <v>192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203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33">
        <v>15</v>
      </c>
      <c r="K17" s="10" t="s">
        <v>6</v>
      </c>
      <c r="L17" s="104" t="s">
        <v>193</v>
      </c>
      <c r="M17" s="10" t="s">
        <v>155</v>
      </c>
      <c r="N17" s="1" t="s">
        <v>137</v>
      </c>
      <c r="O17" s="11">
        <v>3</v>
      </c>
      <c r="P17" s="17" t="s">
        <v>158</v>
      </c>
      <c r="Q17" s="1" t="s">
        <v>57</v>
      </c>
      <c r="R17" s="11" t="s">
        <v>58</v>
      </c>
      <c r="T17" s="10" t="s">
        <v>5</v>
      </c>
      <c r="U17" s="80" t="s">
        <v>204</v>
      </c>
      <c r="V17" s="10" t="s">
        <v>239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33">
        <v>15</v>
      </c>
      <c r="K18" s="10" t="s">
        <v>7</v>
      </c>
      <c r="L18" s="104" t="s">
        <v>194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205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33">
        <v>15</v>
      </c>
      <c r="K19" s="22" t="s">
        <v>83</v>
      </c>
      <c r="L19" s="99" t="s">
        <v>195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206</v>
      </c>
      <c r="V19" s="10" t="s">
        <v>245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33">
        <v>15</v>
      </c>
      <c r="K20" s="31" t="s">
        <v>96</v>
      </c>
      <c r="L20" s="104" t="s">
        <v>196</v>
      </c>
      <c r="M20" s="31" t="s">
        <v>157</v>
      </c>
      <c r="N20" s="1" t="s">
        <v>140</v>
      </c>
      <c r="O20" s="11">
        <v>3</v>
      </c>
      <c r="P20" s="17" t="s">
        <v>159</v>
      </c>
      <c r="Q20" s="1" t="s">
        <v>57</v>
      </c>
      <c r="R20" s="11" t="s">
        <v>58</v>
      </c>
      <c r="T20" s="10" t="s">
        <v>8</v>
      </c>
      <c r="U20" s="80" t="s">
        <v>207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33">
        <v>15</v>
      </c>
      <c r="K21" s="31" t="s">
        <v>97</v>
      </c>
      <c r="L21" s="104" t="s">
        <v>197</v>
      </c>
      <c r="M21" s="10"/>
      <c r="N21" s="1"/>
      <c r="O21" s="11"/>
      <c r="P21" s="17" t="s">
        <v>159</v>
      </c>
      <c r="Q21" s="1"/>
      <c r="R21" s="11"/>
      <c r="T21" s="10" t="s">
        <v>9</v>
      </c>
      <c r="U21" s="80" t="s">
        <v>208</v>
      </c>
      <c r="V21" s="10" t="s">
        <v>241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33">
        <v>15</v>
      </c>
      <c r="K22" s="31" t="s">
        <v>10</v>
      </c>
      <c r="L22" s="104" t="s">
        <v>198</v>
      </c>
      <c r="M22" s="10" t="s">
        <v>160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209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166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33">
        <v>15</v>
      </c>
      <c r="K23" s="31" t="s">
        <v>11</v>
      </c>
      <c r="L23" s="77" t="s">
        <v>199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210</v>
      </c>
      <c r="V23" s="10" t="s">
        <v>242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33">
        <v>15</v>
      </c>
      <c r="K24" s="31" t="s">
        <v>45</v>
      </c>
      <c r="L24" s="1" t="s">
        <v>200</v>
      </c>
      <c r="M24" s="30" t="s">
        <v>174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177</v>
      </c>
      <c r="T24" s="10" t="s">
        <v>12</v>
      </c>
      <c r="U24" s="80" t="s">
        <v>211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33">
        <v>15</v>
      </c>
      <c r="K25" s="32" t="s">
        <v>46</v>
      </c>
      <c r="L25" s="43" t="s">
        <v>201</v>
      </c>
      <c r="M25" s="114" t="s">
        <v>174</v>
      </c>
      <c r="N25" s="43"/>
      <c r="O25" s="43"/>
      <c r="P25" s="113" t="s">
        <v>92</v>
      </c>
      <c r="Q25" s="43"/>
      <c r="R25" s="7"/>
      <c r="T25" s="10" t="s">
        <v>13</v>
      </c>
      <c r="U25" s="80" t="s">
        <v>212</v>
      </c>
      <c r="V25" s="10" t="s">
        <v>243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33">
        <v>15</v>
      </c>
      <c r="T26" s="10" t="s">
        <v>14</v>
      </c>
      <c r="U26" s="80" t="s">
        <v>213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33">
        <v>15</v>
      </c>
      <c r="T27" s="10" t="s">
        <v>15</v>
      </c>
      <c r="U27" s="80" t="s">
        <v>214</v>
      </c>
      <c r="V27" s="10" t="s">
        <v>244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33">
        <v>15</v>
      </c>
      <c r="T28" s="55" t="s">
        <v>91</v>
      </c>
      <c r="U28" s="90" t="s">
        <v>215</v>
      </c>
      <c r="V28" s="111" t="s">
        <v>171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33">
        <v>15</v>
      </c>
      <c r="T29" s="34" t="s">
        <v>91</v>
      </c>
      <c r="U29" s="61" t="s">
        <v>215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167</v>
      </c>
      <c r="AA29" s="40" t="s">
        <v>169</v>
      </c>
    </row>
    <row r="30" spans="2:27">
      <c r="G30" s="77">
        <v>28</v>
      </c>
      <c r="H30" s="133">
        <v>15</v>
      </c>
      <c r="T30" s="31" t="s">
        <v>98</v>
      </c>
      <c r="U30" s="80" t="s">
        <v>215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33">
        <v>15</v>
      </c>
      <c r="T31" s="31" t="s">
        <v>99</v>
      </c>
      <c r="U31" s="80" t="s">
        <v>215</v>
      </c>
      <c r="V31" s="31" t="s">
        <v>246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33">
        <v>15</v>
      </c>
      <c r="T32" s="31" t="s">
        <v>112</v>
      </c>
      <c r="U32" s="80" t="s">
        <v>215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33">
        <v>15</v>
      </c>
      <c r="T33" s="31" t="s">
        <v>113</v>
      </c>
      <c r="U33" s="80" t="s">
        <v>215</v>
      </c>
      <c r="V33" s="31" t="s">
        <v>247</v>
      </c>
      <c r="W33" s="1" t="s">
        <v>284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33">
        <v>15</v>
      </c>
      <c r="T34" s="31" t="s">
        <v>104</v>
      </c>
      <c r="U34" s="80" t="s">
        <v>215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33">
        <v>15</v>
      </c>
      <c r="T35" s="34" t="s">
        <v>105</v>
      </c>
      <c r="U35" s="91" t="s">
        <v>215</v>
      </c>
      <c r="V35" s="34" t="s">
        <v>248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33">
        <v>15</v>
      </c>
      <c r="T36" s="34" t="s">
        <v>132</v>
      </c>
      <c r="U36" s="91" t="s">
        <v>216</v>
      </c>
      <c r="V36" s="106" t="s">
        <v>164</v>
      </c>
      <c r="W36" s="36" t="s">
        <v>141</v>
      </c>
      <c r="X36" s="37">
        <v>3</v>
      </c>
      <c r="Y36" s="38" t="s">
        <v>53</v>
      </c>
      <c r="Z36" s="112" t="s">
        <v>178</v>
      </c>
      <c r="AA36" s="40"/>
      <c r="AB36" s="45"/>
    </row>
    <row r="37" spans="7:28">
      <c r="G37" s="77">
        <v>37</v>
      </c>
      <c r="H37" s="133">
        <v>15</v>
      </c>
      <c r="T37" s="31" t="s">
        <v>163</v>
      </c>
      <c r="U37" s="80" t="s">
        <v>217</v>
      </c>
      <c r="V37" s="106" t="s">
        <v>253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33">
        <v>15</v>
      </c>
      <c r="T38" s="49" t="s">
        <v>161</v>
      </c>
      <c r="U38" s="81" t="s">
        <v>218</v>
      </c>
      <c r="V38" s="110" t="s">
        <v>165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33">
        <v>15</v>
      </c>
      <c r="T39" s="31" t="s">
        <v>162</v>
      </c>
      <c r="U39" s="77" t="s">
        <v>219</v>
      </c>
      <c r="V39" s="110" t="s">
        <v>252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33">
        <v>15</v>
      </c>
      <c r="T40" s="117" t="s">
        <v>45</v>
      </c>
      <c r="U40" s="117" t="s">
        <v>220</v>
      </c>
      <c r="V40" s="117" t="s">
        <v>174</v>
      </c>
      <c r="W40" s="117" t="s">
        <v>142</v>
      </c>
      <c r="X40" s="117">
        <v>1</v>
      </c>
      <c r="Y40" s="118" t="s">
        <v>53</v>
      </c>
      <c r="Z40" s="117" t="s">
        <v>57</v>
      </c>
      <c r="AA40" s="119" t="s">
        <v>177</v>
      </c>
    </row>
    <row r="41" spans="7:28" ht="13.5" customHeight="1">
      <c r="G41" s="77">
        <v>41</v>
      </c>
      <c r="H41" s="133">
        <v>15</v>
      </c>
      <c r="T41" s="117" t="s">
        <v>46</v>
      </c>
      <c r="U41" s="117" t="s">
        <v>221</v>
      </c>
      <c r="V41" s="117" t="s">
        <v>251</v>
      </c>
      <c r="W41" s="117"/>
      <c r="X41" s="117"/>
      <c r="Y41" s="118" t="s">
        <v>53</v>
      </c>
      <c r="Z41" s="117"/>
      <c r="AA41" s="117"/>
    </row>
    <row r="42" spans="7:28" ht="13.5" customHeight="1">
      <c r="G42" s="77">
        <v>42</v>
      </c>
      <c r="H42" s="133">
        <v>3.75</v>
      </c>
      <c r="T42" s="30" t="s">
        <v>45</v>
      </c>
      <c r="U42" s="1" t="s">
        <v>220</v>
      </c>
      <c r="V42" s="1" t="s">
        <v>175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221</v>
      </c>
      <c r="V43" s="1" t="s">
        <v>249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AU124"/>
  <sheetViews>
    <sheetView zoomScaleNormal="100" zoomScaleSheetLayoutView="70" workbookViewId="0">
      <selection activeCell="I1" sqref="I1"/>
    </sheetView>
  </sheetViews>
  <sheetFormatPr defaultRowHeight="14.25"/>
  <cols>
    <col min="1" max="1" width="1.375" style="124" customWidth="1"/>
    <col min="2" max="2" width="1.25" style="124" customWidth="1"/>
    <col min="3" max="8" width="2.125" style="124" customWidth="1"/>
    <col min="9" max="11" width="4.625" style="124" customWidth="1"/>
    <col min="12" max="13" width="4.625" style="125" customWidth="1"/>
    <col min="14" max="36" width="4.625" style="124" customWidth="1"/>
    <col min="37" max="37" width="1.5" style="124" customWidth="1"/>
    <col min="38" max="38" width="9" style="218"/>
    <col min="39" max="44" width="9" style="221"/>
    <col min="45" max="47" width="9" style="220"/>
    <col min="48" max="16384" width="9" style="124"/>
  </cols>
  <sheetData>
    <row r="1" spans="2:47" s="24" customFormat="1" ht="6.75" customHeight="1">
      <c r="AL1" s="215"/>
      <c r="AM1" s="216"/>
      <c r="AN1" s="217"/>
      <c r="AO1" s="217"/>
      <c r="AP1" s="217"/>
      <c r="AQ1" s="217"/>
      <c r="AR1" s="217"/>
      <c r="AS1" s="217"/>
      <c r="AT1" s="217"/>
      <c r="AU1" s="217"/>
    </row>
    <row r="2" spans="2:47" s="24" customFormat="1" ht="15.75" customHeight="1">
      <c r="C2" s="211"/>
      <c r="AF2" s="212"/>
      <c r="AG2" s="212"/>
      <c r="AH2" s="212"/>
      <c r="AI2" s="322" t="s">
        <v>353</v>
      </c>
      <c r="AJ2" s="322"/>
      <c r="AL2" s="215"/>
      <c r="AM2" s="216"/>
      <c r="AN2" s="217"/>
      <c r="AO2" s="217"/>
      <c r="AP2" s="217"/>
      <c r="AQ2" s="217"/>
      <c r="AR2" s="217"/>
      <c r="AS2" s="217"/>
      <c r="AT2" s="217"/>
      <c r="AU2" s="217"/>
    </row>
    <row r="3" spans="2:47" s="24" customFormat="1" ht="15.75" customHeight="1">
      <c r="C3" s="211"/>
      <c r="AF3" s="212"/>
      <c r="AG3" s="212"/>
      <c r="AH3" s="212"/>
      <c r="AI3" s="213"/>
      <c r="AJ3" s="213"/>
      <c r="AL3" s="215"/>
      <c r="AM3" s="216"/>
      <c r="AN3" s="217"/>
      <c r="AO3" s="217"/>
      <c r="AP3" s="217"/>
      <c r="AQ3" s="217"/>
      <c r="AR3" s="217"/>
      <c r="AS3" s="217"/>
      <c r="AT3" s="217"/>
      <c r="AU3" s="217"/>
    </row>
    <row r="4" spans="2:47" s="24" customFormat="1" ht="15.75" customHeight="1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91" t="s">
        <v>331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214"/>
      <c r="AD4" s="214"/>
      <c r="AE4" s="214" t="s">
        <v>332</v>
      </c>
      <c r="AF4" s="214"/>
      <c r="AG4" s="214"/>
      <c r="AH4" s="163"/>
      <c r="AI4" s="163"/>
      <c r="AJ4" s="163"/>
      <c r="AL4" s="215"/>
      <c r="AM4" s="216"/>
      <c r="AN4" s="217"/>
      <c r="AO4" s="217"/>
      <c r="AP4" s="217"/>
      <c r="AQ4" s="217"/>
      <c r="AR4" s="217"/>
      <c r="AS4" s="217"/>
      <c r="AT4" s="217"/>
      <c r="AU4" s="217"/>
    </row>
    <row r="5" spans="2:47" s="24" customFormat="1" ht="15.75" customHeight="1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52"/>
      <c r="P5" s="337" t="s">
        <v>311</v>
      </c>
      <c r="Q5" s="338"/>
      <c r="R5" s="337" t="s">
        <v>313</v>
      </c>
      <c r="S5" s="338"/>
      <c r="T5" s="337" t="s">
        <v>312</v>
      </c>
      <c r="U5" s="338"/>
      <c r="V5" s="337" t="s">
        <v>317</v>
      </c>
      <c r="W5" s="338"/>
      <c r="X5" s="337" t="s">
        <v>318</v>
      </c>
      <c r="Y5" s="338"/>
      <c r="Z5" s="337" t="s">
        <v>318</v>
      </c>
      <c r="AA5" s="338"/>
      <c r="AB5" s="337" t="s">
        <v>319</v>
      </c>
      <c r="AC5" s="338"/>
      <c r="AD5" s="173"/>
      <c r="AE5" s="348" t="s">
        <v>321</v>
      </c>
      <c r="AF5" s="349"/>
      <c r="AG5" s="348" t="s">
        <v>318</v>
      </c>
      <c r="AH5" s="349"/>
      <c r="AI5" s="337" t="s">
        <v>319</v>
      </c>
      <c r="AJ5" s="338"/>
      <c r="AL5" s="215"/>
      <c r="AM5" s="216"/>
      <c r="AN5" s="217"/>
      <c r="AO5" s="217"/>
      <c r="AP5" s="217"/>
      <c r="AQ5" s="217"/>
      <c r="AR5" s="217"/>
      <c r="AS5" s="217"/>
      <c r="AT5" s="217"/>
      <c r="AU5" s="217"/>
    </row>
    <row r="6" spans="2:47" s="24" customFormat="1" ht="15.75" customHeight="1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52"/>
      <c r="P6" s="174"/>
      <c r="Q6" s="174"/>
      <c r="R6" s="175"/>
      <c r="S6" s="176"/>
      <c r="T6" s="175"/>
      <c r="U6" s="176"/>
      <c r="V6" s="175"/>
      <c r="W6" s="174"/>
      <c r="X6" s="175"/>
      <c r="Y6" s="174"/>
      <c r="Z6" s="175"/>
      <c r="AA6" s="176"/>
      <c r="AB6" s="177"/>
      <c r="AC6" s="173"/>
      <c r="AD6" s="173"/>
      <c r="AE6" s="178"/>
      <c r="AF6" s="173"/>
      <c r="AG6" s="179"/>
      <c r="AH6" s="176"/>
      <c r="AI6" s="174"/>
      <c r="AJ6" s="176"/>
      <c r="AL6" s="215"/>
      <c r="AM6" s="216"/>
      <c r="AN6" s="217"/>
      <c r="AO6" s="217"/>
      <c r="AP6" s="217"/>
      <c r="AQ6" s="217"/>
      <c r="AR6" s="217"/>
      <c r="AS6" s="217"/>
      <c r="AT6" s="217"/>
      <c r="AU6" s="217"/>
    </row>
    <row r="7" spans="2:47" s="24" customFormat="1" ht="15.75" customHeight="1">
      <c r="B7" s="163"/>
      <c r="C7" s="163"/>
      <c r="D7" s="163"/>
      <c r="E7" s="163"/>
      <c r="F7" s="163"/>
      <c r="G7" s="163"/>
      <c r="H7" s="124" t="s">
        <v>322</v>
      </c>
      <c r="I7" s="191"/>
      <c r="J7" s="163"/>
      <c r="K7" s="163"/>
      <c r="L7" s="163"/>
      <c r="M7" s="163"/>
      <c r="N7" s="163"/>
      <c r="O7" s="152"/>
      <c r="P7" s="180"/>
      <c r="Q7" s="180"/>
      <c r="R7" s="181"/>
      <c r="S7" s="182"/>
      <c r="T7" s="181"/>
      <c r="U7" s="182"/>
      <c r="V7" s="181"/>
      <c r="W7" s="180"/>
      <c r="X7" s="181"/>
      <c r="Y7" s="180"/>
      <c r="Z7" s="181"/>
      <c r="AA7" s="182"/>
      <c r="AB7" s="181"/>
      <c r="AC7" s="183"/>
      <c r="AD7" s="173"/>
      <c r="AE7" s="184"/>
      <c r="AF7" s="183"/>
      <c r="AG7" s="184"/>
      <c r="AH7" s="182"/>
      <c r="AI7" s="180"/>
      <c r="AJ7" s="182"/>
      <c r="AL7" s="215"/>
      <c r="AM7" s="216"/>
      <c r="AN7" s="217"/>
      <c r="AO7" s="217"/>
      <c r="AP7" s="217"/>
      <c r="AQ7" s="217"/>
      <c r="AR7" s="217"/>
      <c r="AS7" s="217"/>
      <c r="AT7" s="217"/>
      <c r="AU7" s="217"/>
    </row>
    <row r="8" spans="2:47" s="24" customFormat="1" ht="15.75" customHeight="1">
      <c r="B8" s="163"/>
      <c r="C8" s="163"/>
      <c r="D8" s="163"/>
      <c r="E8" s="163"/>
      <c r="F8" s="163"/>
      <c r="G8" s="163"/>
      <c r="H8" s="163"/>
      <c r="I8" s="163"/>
      <c r="J8" s="191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L8" s="215"/>
      <c r="AM8" s="216"/>
      <c r="AN8" s="217"/>
      <c r="AO8" s="217"/>
      <c r="AP8" s="217"/>
      <c r="AQ8" s="217"/>
      <c r="AR8" s="217"/>
      <c r="AS8" s="217"/>
      <c r="AT8" s="217"/>
      <c r="AU8" s="217"/>
    </row>
    <row r="9" spans="2:47" s="24" customFormat="1" ht="15.75" customHeight="1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85"/>
      <c r="W9" s="185"/>
      <c r="X9" s="185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L9" s="215"/>
      <c r="AM9" s="216"/>
      <c r="AN9" s="217"/>
      <c r="AO9" s="217"/>
      <c r="AP9" s="217"/>
      <c r="AQ9" s="217"/>
      <c r="AR9" s="217"/>
      <c r="AS9" s="217"/>
      <c r="AT9" s="217"/>
      <c r="AU9" s="217"/>
    </row>
    <row r="10" spans="2:47" s="24" customFormat="1" ht="15.75" customHeight="1">
      <c r="B10" s="345"/>
      <c r="C10" s="346"/>
      <c r="D10" s="346"/>
      <c r="E10" s="346"/>
      <c r="F10" s="347"/>
      <c r="G10" s="186" t="s">
        <v>309</v>
      </c>
      <c r="H10" s="186"/>
      <c r="I10" s="186"/>
      <c r="J10" s="186"/>
      <c r="K10" s="187"/>
      <c r="L10" s="186" t="s">
        <v>323</v>
      </c>
      <c r="M10" s="186"/>
      <c r="N10" s="186"/>
      <c r="O10" s="188" t="s">
        <v>326</v>
      </c>
      <c r="P10" s="186"/>
      <c r="Q10" s="186"/>
      <c r="R10" s="187"/>
      <c r="S10" s="186" t="s">
        <v>327</v>
      </c>
      <c r="T10" s="186"/>
      <c r="U10" s="186"/>
      <c r="V10" s="189"/>
      <c r="W10" s="190"/>
      <c r="X10" s="189" t="s">
        <v>328</v>
      </c>
      <c r="Y10" s="186"/>
      <c r="Z10" s="186"/>
      <c r="AA10" s="186"/>
      <c r="AB10" s="186"/>
      <c r="AC10" s="187"/>
      <c r="AD10" s="186" t="s">
        <v>333</v>
      </c>
      <c r="AE10" s="186"/>
      <c r="AF10" s="187"/>
      <c r="AG10" s="186" t="s">
        <v>334</v>
      </c>
      <c r="AH10" s="186"/>
      <c r="AI10" s="186"/>
      <c r="AJ10" s="187"/>
      <c r="AL10" s="215"/>
      <c r="AM10" s="216"/>
      <c r="AN10" s="217"/>
      <c r="AO10" s="217"/>
      <c r="AP10" s="217"/>
      <c r="AQ10" s="217"/>
      <c r="AR10" s="217"/>
      <c r="AS10" s="217"/>
      <c r="AT10" s="217"/>
      <c r="AU10" s="217"/>
    </row>
    <row r="11" spans="2:47" s="24" customFormat="1" ht="15.75" customHeight="1">
      <c r="B11" s="334"/>
      <c r="C11" s="335"/>
      <c r="D11" s="335"/>
      <c r="E11" s="335"/>
      <c r="F11" s="336"/>
      <c r="G11" s="191"/>
      <c r="H11" s="191"/>
      <c r="I11" s="191"/>
      <c r="J11" s="191"/>
      <c r="K11" s="192"/>
      <c r="L11" s="191"/>
      <c r="M11" s="191"/>
      <c r="N11" s="191"/>
      <c r="O11" s="193"/>
      <c r="P11" s="191"/>
      <c r="Q11" s="191"/>
      <c r="R11" s="192"/>
      <c r="S11" s="191"/>
      <c r="T11" s="191"/>
      <c r="U11" s="191"/>
      <c r="V11" s="185"/>
      <c r="W11" s="194"/>
      <c r="X11" s="185"/>
      <c r="Y11" s="191"/>
      <c r="Z11" s="191"/>
      <c r="AA11" s="191"/>
      <c r="AB11" s="191"/>
      <c r="AC11" s="192"/>
      <c r="AD11" s="191"/>
      <c r="AE11" s="191"/>
      <c r="AF11" s="192"/>
      <c r="AG11" s="191"/>
      <c r="AH11" s="191"/>
      <c r="AI11" s="191"/>
      <c r="AJ11" s="192"/>
      <c r="AL11" s="215"/>
      <c r="AM11" s="216"/>
      <c r="AN11" s="217"/>
      <c r="AO11" s="217"/>
      <c r="AP11" s="217"/>
      <c r="AQ11" s="217"/>
      <c r="AR11" s="217"/>
      <c r="AS11" s="217"/>
      <c r="AT11" s="217"/>
      <c r="AU11" s="217"/>
    </row>
    <row r="12" spans="2:47" s="24" customFormat="1" ht="15.75" customHeight="1">
      <c r="B12" s="350"/>
      <c r="C12" s="342"/>
      <c r="D12" s="342"/>
      <c r="E12" s="342"/>
      <c r="F12" s="343"/>
      <c r="G12" s="191"/>
      <c r="H12" s="191"/>
      <c r="I12" s="191"/>
      <c r="J12" s="195"/>
      <c r="K12" s="196"/>
      <c r="L12" s="191"/>
      <c r="M12" s="195"/>
      <c r="N12" s="195"/>
      <c r="O12" s="197"/>
      <c r="P12" s="195"/>
      <c r="Q12" s="195"/>
      <c r="R12" s="196"/>
      <c r="S12" s="195"/>
      <c r="T12" s="195"/>
      <c r="U12" s="195"/>
      <c r="V12" s="198"/>
      <c r="W12" s="199"/>
      <c r="X12" s="198"/>
      <c r="Y12" s="191"/>
      <c r="Z12" s="191"/>
      <c r="AA12" s="191"/>
      <c r="AB12" s="195"/>
      <c r="AC12" s="196"/>
      <c r="AD12" s="195"/>
      <c r="AE12" s="195"/>
      <c r="AF12" s="196"/>
      <c r="AG12" s="191"/>
      <c r="AH12" s="191"/>
      <c r="AI12" s="191"/>
      <c r="AJ12" s="192"/>
      <c r="AL12" s="215"/>
      <c r="AM12" s="216"/>
      <c r="AN12" s="217"/>
      <c r="AO12" s="217"/>
      <c r="AP12" s="217"/>
      <c r="AQ12" s="217"/>
      <c r="AR12" s="217"/>
      <c r="AS12" s="217"/>
      <c r="AT12" s="217"/>
      <c r="AU12" s="217"/>
    </row>
    <row r="13" spans="2:47" s="24" customFormat="1" ht="15.75" customHeight="1">
      <c r="B13" s="345" t="s">
        <v>307</v>
      </c>
      <c r="C13" s="346"/>
      <c r="D13" s="346"/>
      <c r="E13" s="346"/>
      <c r="F13" s="346"/>
      <c r="G13" s="347"/>
      <c r="H13" s="186" t="s">
        <v>324</v>
      </c>
      <c r="I13" s="186"/>
      <c r="J13" s="186"/>
      <c r="K13" s="186"/>
      <c r="L13" s="186"/>
      <c r="M13" s="187"/>
      <c r="N13" s="186" t="s">
        <v>314</v>
      </c>
      <c r="O13" s="186"/>
      <c r="P13" s="186"/>
      <c r="Q13" s="186"/>
      <c r="R13" s="186"/>
      <c r="S13" s="186"/>
      <c r="T13" s="186"/>
      <c r="U13" s="186"/>
      <c r="V13" s="189"/>
      <c r="W13" s="189"/>
      <c r="X13" s="189"/>
      <c r="Y13" s="186"/>
      <c r="Z13" s="186"/>
      <c r="AA13" s="186"/>
      <c r="AB13" s="186"/>
      <c r="AC13" s="186"/>
      <c r="AD13" s="186"/>
      <c r="AE13" s="186"/>
      <c r="AF13" s="186"/>
      <c r="AG13" s="186"/>
      <c r="AH13" s="188" t="s">
        <v>329</v>
      </c>
      <c r="AI13" s="189"/>
      <c r="AJ13" s="190"/>
      <c r="AL13" s="215"/>
      <c r="AM13" s="216"/>
      <c r="AN13" s="217"/>
      <c r="AO13" s="217"/>
      <c r="AP13" s="217"/>
      <c r="AQ13" s="217"/>
      <c r="AR13" s="217"/>
      <c r="AS13" s="217"/>
      <c r="AT13" s="217"/>
      <c r="AU13" s="217"/>
    </row>
    <row r="14" spans="2:47" s="24" customFormat="1" ht="15.75" customHeight="1">
      <c r="B14" s="334" t="s">
        <v>308</v>
      </c>
      <c r="C14" s="335"/>
      <c r="D14" s="335"/>
      <c r="E14" s="335"/>
      <c r="F14" s="335"/>
      <c r="G14" s="336"/>
      <c r="H14" s="191"/>
      <c r="I14" s="191"/>
      <c r="J14" s="191"/>
      <c r="K14" s="191"/>
      <c r="L14" s="191"/>
      <c r="M14" s="192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3"/>
      <c r="AI14" s="191"/>
      <c r="AJ14" s="192"/>
      <c r="AL14" s="215"/>
      <c r="AM14" s="216"/>
      <c r="AN14" s="217"/>
      <c r="AO14" s="217"/>
      <c r="AP14" s="217"/>
      <c r="AQ14" s="217"/>
      <c r="AR14" s="217"/>
      <c r="AS14" s="217"/>
      <c r="AT14" s="217"/>
      <c r="AU14" s="217"/>
    </row>
    <row r="15" spans="2:47" s="24" customFormat="1" ht="15.75" customHeight="1">
      <c r="B15" s="197"/>
      <c r="C15" s="195"/>
      <c r="D15" s="195"/>
      <c r="E15" s="195"/>
      <c r="F15" s="195"/>
      <c r="G15" s="196"/>
      <c r="H15" s="195" t="s">
        <v>310</v>
      </c>
      <c r="I15" s="195"/>
      <c r="J15" s="341"/>
      <c r="K15" s="341"/>
      <c r="L15" s="341"/>
      <c r="M15" s="199" t="s">
        <v>349</v>
      </c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3"/>
      <c r="AH15" s="197"/>
      <c r="AI15" s="195"/>
      <c r="AJ15" s="196" t="s">
        <v>320</v>
      </c>
      <c r="AL15" s="215"/>
      <c r="AM15" s="216"/>
      <c r="AN15" s="217"/>
      <c r="AO15" s="217"/>
      <c r="AP15" s="217"/>
      <c r="AQ15" s="217"/>
      <c r="AR15" s="217"/>
      <c r="AS15" s="217"/>
      <c r="AT15" s="217"/>
      <c r="AU15" s="217"/>
    </row>
    <row r="16" spans="2:47" s="24" customFormat="1" ht="15.75" customHeight="1">
      <c r="B16" s="193"/>
      <c r="C16" s="191" t="s">
        <v>227</v>
      </c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87"/>
      <c r="X16" s="186" t="s">
        <v>335</v>
      </c>
      <c r="Y16" s="186"/>
      <c r="Z16" s="186"/>
      <c r="AA16" s="186"/>
      <c r="AB16" s="186"/>
      <c r="AC16" s="186" t="s">
        <v>315</v>
      </c>
      <c r="AD16" s="186"/>
      <c r="AE16" s="186"/>
      <c r="AF16" s="186"/>
      <c r="AG16" s="186"/>
      <c r="AH16" s="186"/>
      <c r="AI16" s="186"/>
      <c r="AJ16" s="187"/>
      <c r="AL16" s="215"/>
      <c r="AM16" s="216"/>
      <c r="AN16" s="217"/>
      <c r="AO16" s="217"/>
      <c r="AP16" s="217"/>
      <c r="AQ16" s="217"/>
      <c r="AR16" s="217"/>
      <c r="AS16" s="217"/>
      <c r="AT16" s="217"/>
      <c r="AU16" s="217"/>
    </row>
    <row r="17" spans="2:47" s="24" customFormat="1" ht="15.75" customHeight="1">
      <c r="B17" s="193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2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2"/>
      <c r="AL17" s="215"/>
      <c r="AM17" s="216"/>
      <c r="AN17" s="217"/>
      <c r="AO17" s="217"/>
      <c r="AP17" s="217"/>
      <c r="AQ17" s="217"/>
      <c r="AR17" s="217"/>
      <c r="AS17" s="217"/>
      <c r="AT17" s="217"/>
      <c r="AU17" s="217"/>
    </row>
    <row r="18" spans="2:47" s="24" customFormat="1" ht="15.75" customHeight="1">
      <c r="B18" s="193"/>
      <c r="C18" s="191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40"/>
      <c r="X18" s="195" t="s">
        <v>336</v>
      </c>
      <c r="Y18" s="195"/>
      <c r="Z18" s="195"/>
      <c r="AA18" s="195"/>
      <c r="AB18" s="210" t="str">
        <f>IF(M2="","","M2 &amp; 'まで'")</f>
        <v/>
      </c>
      <c r="AC18" s="209"/>
      <c r="AD18" s="209"/>
      <c r="AE18" s="209"/>
      <c r="AF18" s="209"/>
      <c r="AG18" s="195"/>
      <c r="AH18" s="195"/>
      <c r="AI18" s="195"/>
      <c r="AJ18" s="196"/>
      <c r="AL18" s="215"/>
      <c r="AM18" s="216"/>
      <c r="AN18" s="217"/>
      <c r="AO18" s="217"/>
      <c r="AP18" s="217"/>
      <c r="AQ18" s="217"/>
      <c r="AR18" s="217"/>
      <c r="AS18" s="217"/>
      <c r="AT18" s="217"/>
      <c r="AU18" s="217"/>
    </row>
    <row r="19" spans="2:47" s="24" customFormat="1" ht="15.75" customHeight="1">
      <c r="B19" s="188"/>
      <c r="C19" s="186" t="s">
        <v>306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7"/>
      <c r="AL19" s="215"/>
      <c r="AM19" s="216"/>
      <c r="AN19" s="217"/>
      <c r="AO19" s="217"/>
      <c r="AP19" s="217"/>
      <c r="AQ19" s="217"/>
      <c r="AR19" s="217"/>
      <c r="AS19" s="217"/>
      <c r="AT19" s="217"/>
      <c r="AU19" s="217"/>
    </row>
    <row r="20" spans="2:47" s="24" customFormat="1" ht="15.75" customHeight="1">
      <c r="B20" s="193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2"/>
      <c r="AL20" s="215"/>
      <c r="AM20" s="216"/>
      <c r="AN20" s="217"/>
      <c r="AO20" s="217"/>
      <c r="AP20" s="217"/>
      <c r="AQ20" s="217"/>
      <c r="AR20" s="217"/>
      <c r="AS20" s="217"/>
      <c r="AT20" s="217"/>
      <c r="AU20" s="217"/>
    </row>
    <row r="21" spans="2:47" s="24" customFormat="1" ht="15.75" customHeight="1">
      <c r="B21" s="197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6"/>
      <c r="AL21" s="215"/>
      <c r="AM21" s="216"/>
      <c r="AN21" s="217"/>
      <c r="AO21" s="217"/>
      <c r="AP21" s="217"/>
      <c r="AQ21" s="217"/>
      <c r="AR21" s="217"/>
      <c r="AS21" s="217"/>
      <c r="AT21" s="217"/>
      <c r="AU21" s="217"/>
    </row>
    <row r="22" spans="2:47" s="24" customFormat="1" ht="15.75" customHeight="1"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L22" s="215"/>
      <c r="AM22" s="216"/>
      <c r="AN22" s="217"/>
      <c r="AO22" s="217"/>
      <c r="AP22" s="217"/>
      <c r="AQ22" s="217"/>
      <c r="AR22" s="217"/>
      <c r="AS22" s="217"/>
      <c r="AT22" s="217"/>
      <c r="AU22" s="217"/>
    </row>
    <row r="23" spans="2:47" s="24" customFormat="1" ht="15.75" customHeight="1">
      <c r="B23" s="191" t="s">
        <v>316</v>
      </c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L23" s="215"/>
      <c r="AM23" s="216"/>
      <c r="AN23" s="217"/>
      <c r="AO23" s="217"/>
      <c r="AP23" s="217"/>
      <c r="AQ23" s="217"/>
      <c r="AR23" s="217"/>
      <c r="AS23" s="217"/>
      <c r="AT23" s="217"/>
      <c r="AU23" s="217"/>
    </row>
    <row r="24" spans="2:47" s="24" customFormat="1" ht="15.75" customHeight="1"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L24" s="215"/>
      <c r="AM24" s="216"/>
      <c r="AN24" s="217"/>
      <c r="AO24" s="217"/>
      <c r="AP24" s="217"/>
      <c r="AQ24" s="217"/>
      <c r="AR24" s="217"/>
      <c r="AS24" s="217"/>
      <c r="AT24" s="217"/>
      <c r="AU24" s="217"/>
    </row>
    <row r="25" spans="2:47" s="24" customFormat="1" ht="15.75" customHeight="1"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 t="s">
        <v>325</v>
      </c>
      <c r="Q25" s="191"/>
      <c r="R25" s="191"/>
      <c r="S25" s="344"/>
      <c r="T25" s="344"/>
      <c r="U25" s="344"/>
      <c r="V25" s="344"/>
      <c r="W25" s="191" t="s">
        <v>349</v>
      </c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L25" s="215"/>
      <c r="AM25" s="216"/>
      <c r="AN25" s="217"/>
      <c r="AO25" s="217"/>
      <c r="AP25" s="217"/>
      <c r="AQ25" s="217"/>
      <c r="AR25" s="217"/>
      <c r="AS25" s="217"/>
      <c r="AT25" s="217"/>
      <c r="AU25" s="217"/>
    </row>
    <row r="26" spans="2:47" ht="15.75" customHeight="1"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1"/>
      <c r="M26" s="201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M26" s="219"/>
      <c r="AN26" s="220"/>
      <c r="AO26" s="220"/>
      <c r="AP26" s="220"/>
      <c r="AQ26" s="220"/>
      <c r="AR26" s="220"/>
    </row>
    <row r="27" spans="2:47" s="142" customFormat="1" ht="15.75" customHeight="1"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43"/>
      <c r="AL27" s="218"/>
      <c r="AM27" s="219"/>
      <c r="AN27" s="220"/>
      <c r="AO27" s="220"/>
      <c r="AP27" s="220"/>
      <c r="AQ27" s="220"/>
      <c r="AR27" s="220"/>
      <c r="AS27" s="220"/>
      <c r="AT27" s="220"/>
      <c r="AU27" s="220"/>
    </row>
    <row r="28" spans="2:47" s="142" customFormat="1" ht="15.75" customHeight="1">
      <c r="B28" s="171"/>
      <c r="C28" s="161"/>
      <c r="D28" s="161"/>
      <c r="E28" s="161"/>
      <c r="F28" s="161"/>
      <c r="G28" s="161"/>
      <c r="H28" s="161"/>
      <c r="I28" s="161"/>
      <c r="J28" s="161"/>
      <c r="K28" s="161"/>
      <c r="L28" s="164"/>
      <c r="M28" s="165"/>
      <c r="N28" s="167"/>
      <c r="O28" s="167"/>
      <c r="P28" s="167"/>
      <c r="Q28" s="167"/>
      <c r="R28" s="167"/>
      <c r="S28" s="167"/>
      <c r="T28" s="167"/>
      <c r="U28" s="167"/>
      <c r="V28" s="166"/>
      <c r="W28" s="166"/>
      <c r="X28" s="167"/>
      <c r="Y28" s="166"/>
      <c r="Z28" s="166"/>
      <c r="AA28" s="172"/>
      <c r="AB28" s="172"/>
      <c r="AC28" s="172"/>
      <c r="AD28" s="172"/>
      <c r="AE28" s="172"/>
      <c r="AF28" s="169"/>
      <c r="AG28" s="169"/>
      <c r="AH28" s="169"/>
      <c r="AI28" s="169"/>
      <c r="AJ28" s="169"/>
      <c r="AL28" s="218"/>
      <c r="AM28" s="219"/>
      <c r="AN28" s="220"/>
      <c r="AO28" s="220"/>
      <c r="AP28" s="220"/>
      <c r="AQ28" s="220"/>
      <c r="AR28" s="220"/>
      <c r="AS28" s="220"/>
      <c r="AT28" s="220"/>
      <c r="AU28" s="220"/>
    </row>
    <row r="29" spans="2:47" s="142" customFormat="1" ht="15.75" customHeight="1">
      <c r="B29" s="171"/>
      <c r="C29" s="161"/>
      <c r="D29" s="161"/>
      <c r="E29" s="161"/>
      <c r="F29" s="161"/>
      <c r="G29" s="161"/>
      <c r="H29" s="161"/>
      <c r="I29" s="161"/>
      <c r="J29" s="161"/>
      <c r="K29" s="161"/>
      <c r="L29" s="164"/>
      <c r="M29" s="165"/>
      <c r="N29" s="167"/>
      <c r="O29" s="167"/>
      <c r="P29" s="167"/>
      <c r="Q29" s="167"/>
      <c r="R29" s="167"/>
      <c r="S29" s="167"/>
      <c r="T29" s="167"/>
      <c r="U29" s="167"/>
      <c r="V29" s="166"/>
      <c r="W29" s="166"/>
      <c r="X29" s="167"/>
      <c r="Y29" s="166"/>
      <c r="Z29" s="166"/>
      <c r="AA29" s="172"/>
      <c r="AB29" s="172"/>
      <c r="AC29" s="172"/>
      <c r="AD29" s="172"/>
      <c r="AE29" s="172"/>
      <c r="AF29" s="169"/>
      <c r="AG29" s="169"/>
      <c r="AH29" s="169"/>
      <c r="AI29" s="169"/>
      <c r="AJ29" s="169"/>
      <c r="AL29" s="218"/>
      <c r="AM29" s="219"/>
      <c r="AN29" s="220"/>
      <c r="AO29" s="220"/>
      <c r="AP29" s="220"/>
      <c r="AQ29" s="220"/>
      <c r="AR29" s="220"/>
      <c r="AS29" s="220"/>
      <c r="AT29" s="220"/>
      <c r="AU29" s="220"/>
    </row>
    <row r="30" spans="2:47" s="142" customFormat="1" ht="15.75" customHeight="1">
      <c r="B30" s="171"/>
      <c r="C30" s="161"/>
      <c r="D30" s="161"/>
      <c r="E30" s="161"/>
      <c r="F30" s="161"/>
      <c r="G30" s="161"/>
      <c r="H30" s="161"/>
      <c r="I30" s="161"/>
      <c r="J30" s="161"/>
      <c r="K30" s="161"/>
      <c r="L30" s="164"/>
      <c r="M30" s="165"/>
      <c r="N30" s="167"/>
      <c r="O30" s="167"/>
      <c r="P30" s="167"/>
      <c r="Q30" s="167"/>
      <c r="R30" s="167"/>
      <c r="S30" s="167"/>
      <c r="T30" s="167"/>
      <c r="U30" s="167"/>
      <c r="V30" s="166"/>
      <c r="W30" s="166"/>
      <c r="X30" s="167"/>
      <c r="Y30" s="166"/>
      <c r="Z30" s="166"/>
      <c r="AA30" s="172"/>
      <c r="AB30" s="172"/>
      <c r="AC30" s="172"/>
      <c r="AD30" s="172"/>
      <c r="AE30" s="172"/>
      <c r="AF30" s="169"/>
      <c r="AG30" s="169"/>
      <c r="AH30" s="169"/>
      <c r="AI30" s="169"/>
      <c r="AJ30" s="169"/>
      <c r="AL30" s="218"/>
      <c r="AM30" s="219"/>
      <c r="AN30" s="220"/>
      <c r="AO30" s="220"/>
      <c r="AP30" s="220"/>
      <c r="AQ30" s="220"/>
      <c r="AR30" s="220"/>
      <c r="AS30" s="220"/>
      <c r="AT30" s="220"/>
      <c r="AU30" s="220"/>
    </row>
    <row r="31" spans="2:47" s="142" customFormat="1" ht="15.75" customHeight="1">
      <c r="B31" s="171"/>
      <c r="C31" s="161"/>
      <c r="D31" s="161"/>
      <c r="E31" s="161"/>
      <c r="F31" s="161"/>
      <c r="G31" s="161"/>
      <c r="H31" s="161"/>
      <c r="I31" s="161"/>
      <c r="J31" s="161"/>
      <c r="K31" s="161"/>
      <c r="L31" s="164"/>
      <c r="M31" s="165"/>
      <c r="N31" s="167"/>
      <c r="O31" s="167"/>
      <c r="P31" s="167"/>
      <c r="Q31" s="167"/>
      <c r="R31" s="167"/>
      <c r="S31" s="167"/>
      <c r="T31" s="167"/>
      <c r="U31" s="167"/>
      <c r="V31" s="166"/>
      <c r="W31" s="166"/>
      <c r="X31" s="167"/>
      <c r="Y31" s="166"/>
      <c r="Z31" s="166"/>
      <c r="AA31" s="172"/>
      <c r="AB31" s="172"/>
      <c r="AC31" s="172"/>
      <c r="AD31" s="172"/>
      <c r="AE31" s="172"/>
      <c r="AF31" s="169"/>
      <c r="AG31" s="169"/>
      <c r="AH31" s="169"/>
      <c r="AI31" s="169"/>
      <c r="AJ31" s="169"/>
      <c r="AL31" s="218"/>
      <c r="AM31" s="219"/>
      <c r="AN31" s="220"/>
      <c r="AO31" s="220"/>
      <c r="AP31" s="220"/>
      <c r="AQ31" s="220"/>
      <c r="AR31" s="220"/>
      <c r="AS31" s="220"/>
      <c r="AT31" s="220"/>
      <c r="AU31" s="220"/>
    </row>
    <row r="32" spans="2:47" s="142" customFormat="1" ht="15.75" customHeight="1">
      <c r="B32" s="171"/>
      <c r="C32" s="161"/>
      <c r="D32" s="161"/>
      <c r="E32" s="161"/>
      <c r="F32" s="161"/>
      <c r="G32" s="161"/>
      <c r="H32" s="161"/>
      <c r="I32" s="161"/>
      <c r="J32" s="161"/>
      <c r="K32" s="161"/>
      <c r="L32" s="164"/>
      <c r="M32" s="165"/>
      <c r="N32" s="167"/>
      <c r="O32" s="167"/>
      <c r="P32" s="167"/>
      <c r="Q32" s="167"/>
      <c r="R32" s="167"/>
      <c r="S32" s="167"/>
      <c r="T32" s="167"/>
      <c r="U32" s="167"/>
      <c r="V32" s="166"/>
      <c r="W32" s="166"/>
      <c r="X32" s="167"/>
      <c r="Y32" s="166"/>
      <c r="Z32" s="166"/>
      <c r="AA32" s="172"/>
      <c r="AB32" s="172"/>
      <c r="AC32" s="172"/>
      <c r="AD32" s="172"/>
      <c r="AE32" s="172"/>
      <c r="AF32" s="169"/>
      <c r="AG32" s="169"/>
      <c r="AH32" s="169"/>
      <c r="AI32" s="169"/>
      <c r="AJ32" s="169"/>
      <c r="AL32" s="218"/>
      <c r="AM32" s="219"/>
      <c r="AN32" s="220"/>
      <c r="AO32" s="220"/>
      <c r="AP32" s="220"/>
      <c r="AQ32" s="220"/>
      <c r="AR32" s="220"/>
      <c r="AS32" s="220"/>
      <c r="AT32" s="220"/>
      <c r="AU32" s="220"/>
    </row>
    <row r="33" spans="2:47" s="142" customFormat="1" ht="15.75" customHeight="1">
      <c r="B33" s="144"/>
      <c r="C33" s="161"/>
      <c r="D33" s="161"/>
      <c r="E33" s="161"/>
      <c r="F33" s="161"/>
      <c r="G33" s="161"/>
      <c r="H33" s="161"/>
      <c r="I33" s="161"/>
      <c r="J33" s="161"/>
      <c r="K33" s="161"/>
      <c r="L33" s="164"/>
      <c r="M33" s="165"/>
      <c r="N33" s="167"/>
      <c r="O33" s="167"/>
      <c r="P33" s="167"/>
      <c r="Q33" s="167"/>
      <c r="R33" s="167"/>
      <c r="S33" s="167"/>
      <c r="T33" s="167"/>
      <c r="U33" s="167"/>
      <c r="V33" s="166"/>
      <c r="W33" s="166"/>
      <c r="X33" s="167"/>
      <c r="Y33" s="166"/>
      <c r="Z33" s="166"/>
      <c r="AA33" s="168"/>
      <c r="AB33" s="168"/>
      <c r="AC33" s="168"/>
      <c r="AD33" s="168"/>
      <c r="AE33" s="168"/>
      <c r="AF33" s="169"/>
      <c r="AG33" s="169"/>
      <c r="AH33" s="169"/>
      <c r="AI33" s="169"/>
      <c r="AJ33" s="169"/>
      <c r="AL33" s="218"/>
      <c r="AM33" s="219"/>
      <c r="AN33" s="220"/>
      <c r="AO33" s="220"/>
      <c r="AP33" s="220"/>
      <c r="AQ33" s="220"/>
      <c r="AR33" s="220"/>
      <c r="AS33" s="220"/>
      <c r="AT33" s="220"/>
      <c r="AU33" s="220"/>
    </row>
    <row r="34" spans="2:47" s="142" customFormat="1" ht="15.75" customHeight="1">
      <c r="B34" s="144"/>
      <c r="C34" s="161"/>
      <c r="D34" s="161"/>
      <c r="E34" s="161"/>
      <c r="F34" s="161"/>
      <c r="G34" s="161"/>
      <c r="H34" s="161"/>
      <c r="I34" s="161"/>
      <c r="J34" s="161"/>
      <c r="K34" s="161"/>
      <c r="L34" s="164"/>
      <c r="M34" s="165"/>
      <c r="N34" s="167"/>
      <c r="O34" s="167"/>
      <c r="P34" s="167"/>
      <c r="Q34" s="167"/>
      <c r="R34" s="167"/>
      <c r="S34" s="167"/>
      <c r="T34" s="167"/>
      <c r="U34" s="167"/>
      <c r="V34" s="166"/>
      <c r="W34" s="166"/>
      <c r="X34" s="167"/>
      <c r="Y34" s="166"/>
      <c r="Z34" s="166"/>
      <c r="AA34" s="168"/>
      <c r="AB34" s="168"/>
      <c r="AC34" s="168"/>
      <c r="AD34" s="168"/>
      <c r="AE34" s="168"/>
      <c r="AF34" s="169"/>
      <c r="AG34" s="169"/>
      <c r="AH34" s="169"/>
      <c r="AI34" s="169"/>
      <c r="AJ34" s="169"/>
      <c r="AL34" s="218"/>
      <c r="AM34" s="219"/>
      <c r="AN34" s="220"/>
      <c r="AO34" s="220"/>
      <c r="AP34" s="220"/>
      <c r="AQ34" s="220"/>
      <c r="AR34" s="220"/>
      <c r="AS34" s="220"/>
      <c r="AT34" s="220"/>
      <c r="AU34" s="220"/>
    </row>
    <row r="35" spans="2:47" s="142" customFormat="1" ht="15.75" customHeight="1">
      <c r="B35" s="144"/>
      <c r="C35" s="161" t="str">
        <f>IF($AS35=1,IF($AM35="","",$AM35),"")</f>
        <v/>
      </c>
      <c r="D35" s="161" t="str">
        <f>IF($AS35=2,IF($AM35="","",$AM35),"")</f>
        <v/>
      </c>
      <c r="E35" s="161" t="str">
        <f>IF($AS35=3,IF($AM35="","",$AM35),"")</f>
        <v/>
      </c>
      <c r="F35" s="161" t="str">
        <f>IF($AS35=4,IF($AM35="","",$AM35),"")</f>
        <v/>
      </c>
      <c r="G35" s="161" t="str">
        <f>IF($AS35=5,IF($AM35="","",$AM35),"")</f>
        <v/>
      </c>
      <c r="H35" s="161" t="str">
        <f>IF($AS35=6,IF($AM35="","",$AM35),"")</f>
        <v/>
      </c>
      <c r="I35" s="161"/>
      <c r="J35" s="161"/>
      <c r="K35" s="161"/>
      <c r="L35" s="164"/>
      <c r="M35" s="165" t="str">
        <f>+IF(AO35="","",IF(INT(AO35),INT(AO35),"0"))</f>
        <v/>
      </c>
      <c r="N35" s="167" t="str">
        <f>+IF(AO35="","",IF(AO35-INT(AO35),AO35-INT(AO35),""))</f>
        <v/>
      </c>
      <c r="O35" s="167"/>
      <c r="P35" s="167"/>
      <c r="Q35" s="167"/>
      <c r="R35" s="167"/>
      <c r="S35" s="167"/>
      <c r="T35" s="167"/>
      <c r="U35" s="167"/>
      <c r="V35" s="166" t="str">
        <f>+IF(AQ35="","",IF(INT(AQ35),INT(AQ35),"0"))</f>
        <v/>
      </c>
      <c r="W35" s="166"/>
      <c r="X35" s="167" t="str">
        <f>+IF(AQ35="","",IF(AQ35-INT(AQ35),AQ35-INT(AQ35),""))</f>
        <v/>
      </c>
      <c r="Y35" s="166"/>
      <c r="Z35" s="166"/>
      <c r="AA35" s="168"/>
      <c r="AB35" s="168"/>
      <c r="AC35" s="168"/>
      <c r="AD35" s="168"/>
      <c r="AE35" s="168"/>
      <c r="AF35" s="169"/>
      <c r="AG35" s="169"/>
      <c r="AH35" s="169"/>
      <c r="AI35" s="169"/>
      <c r="AJ35" s="169"/>
      <c r="AL35" s="218"/>
      <c r="AM35" s="219"/>
      <c r="AN35" s="220"/>
      <c r="AO35" s="220"/>
      <c r="AP35" s="220"/>
      <c r="AQ35" s="220"/>
      <c r="AR35" s="220"/>
      <c r="AS35" s="220"/>
      <c r="AT35" s="220"/>
      <c r="AU35" s="220"/>
    </row>
    <row r="36" spans="2:47" s="142" customFormat="1" ht="15.75" customHeight="1">
      <c r="B36" s="144"/>
      <c r="C36" s="161" t="str">
        <f>IF($AS36=1,IF($AM36="","",$AM36),"")</f>
        <v/>
      </c>
      <c r="D36" s="161" t="str">
        <f>IF($AS36=2,IF($AM36="","",$AM36),"")</f>
        <v/>
      </c>
      <c r="E36" s="161" t="str">
        <f>IF($AS36=3,IF($AM36="","",$AM36),"")</f>
        <v/>
      </c>
      <c r="F36" s="161" t="str">
        <f>IF($AS36=4,IF($AM36="","",$AM36),"")</f>
        <v/>
      </c>
      <c r="G36" s="161" t="str">
        <f>IF($AS36=5,IF($AM36="","",$AM36),"")</f>
        <v/>
      </c>
      <c r="H36" s="161" t="str">
        <f>IF($AS36=6,IF($AM36="","",$AM36),"")</f>
        <v/>
      </c>
      <c r="I36" s="161"/>
      <c r="J36" s="161"/>
      <c r="K36" s="161"/>
      <c r="L36" s="164"/>
      <c r="M36" s="165" t="str">
        <f>+IF(AO36="","",IF(INT(AO36),INT(AO36),"0"))</f>
        <v/>
      </c>
      <c r="N36" s="167" t="str">
        <f>+IF(AO36="","",IF(AO36-INT(AO36),AO36-INT(AO36),""))</f>
        <v/>
      </c>
      <c r="O36" s="167"/>
      <c r="P36" s="167"/>
      <c r="Q36" s="167"/>
      <c r="R36" s="167"/>
      <c r="S36" s="167"/>
      <c r="T36" s="167"/>
      <c r="U36" s="167"/>
      <c r="V36" s="166" t="str">
        <f>+IF(AQ36="","",IF(INT(AQ36),INT(AQ36),"0"))</f>
        <v/>
      </c>
      <c r="W36" s="166"/>
      <c r="X36" s="167" t="str">
        <f>+IF(AQ36="","",IF(AQ36-INT(AQ36),AQ36-INT(AQ36),""))</f>
        <v/>
      </c>
      <c r="Y36" s="166"/>
      <c r="Z36" s="166"/>
      <c r="AA36" s="168"/>
      <c r="AB36" s="168"/>
      <c r="AC36" s="168"/>
      <c r="AD36" s="168"/>
      <c r="AE36" s="168"/>
      <c r="AF36" s="169"/>
      <c r="AG36" s="169"/>
      <c r="AH36" s="169"/>
      <c r="AI36" s="169"/>
      <c r="AJ36" s="169"/>
      <c r="AL36" s="218"/>
      <c r="AM36" s="219"/>
      <c r="AN36" s="220"/>
      <c r="AO36" s="220"/>
      <c r="AP36" s="220"/>
      <c r="AQ36" s="220"/>
      <c r="AR36" s="220"/>
      <c r="AS36" s="220"/>
      <c r="AT36" s="220"/>
      <c r="AU36" s="220"/>
    </row>
    <row r="37" spans="2:47" s="142" customFormat="1" ht="15.75" customHeight="1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50"/>
      <c r="M37" s="150"/>
      <c r="N37" s="146"/>
      <c r="O37" s="146"/>
      <c r="P37" s="146"/>
      <c r="Q37" s="146"/>
      <c r="R37" s="146"/>
      <c r="S37" s="146"/>
      <c r="T37" s="146"/>
      <c r="U37" s="146"/>
      <c r="V37" s="150"/>
      <c r="W37" s="150"/>
      <c r="X37" s="150"/>
      <c r="Y37" s="150"/>
      <c r="Z37" s="150"/>
      <c r="AA37" s="151"/>
      <c r="AB37" s="151"/>
      <c r="AC37" s="151"/>
      <c r="AD37" s="151"/>
      <c r="AE37" s="151"/>
      <c r="AF37" s="151"/>
      <c r="AG37" s="151"/>
      <c r="AH37" s="147"/>
      <c r="AI37" s="147"/>
      <c r="AJ37" s="145"/>
      <c r="AL37" s="218"/>
      <c r="AM37" s="219"/>
      <c r="AN37" s="220"/>
      <c r="AO37" s="220"/>
      <c r="AP37" s="220"/>
      <c r="AQ37" s="220"/>
      <c r="AR37" s="220"/>
      <c r="AS37" s="220"/>
      <c r="AT37" s="220"/>
      <c r="AU37" s="220"/>
    </row>
    <row r="38" spans="2:47" s="142" customFormat="1" ht="15.75" customHeight="1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9"/>
      <c r="M38" s="129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L38" s="218"/>
      <c r="AM38" s="219"/>
      <c r="AN38" s="220"/>
      <c r="AO38" s="220"/>
      <c r="AP38" s="220"/>
      <c r="AQ38" s="220"/>
      <c r="AR38" s="220"/>
      <c r="AS38" s="220"/>
      <c r="AT38" s="220"/>
      <c r="AU38" s="220"/>
    </row>
    <row r="39" spans="2:47" s="142" customForma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129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22" t="s">
        <v>353</v>
      </c>
      <c r="AJ39" s="322"/>
      <c r="AL39" s="218"/>
      <c r="AM39" s="219"/>
      <c r="AN39" s="220"/>
      <c r="AO39" s="220"/>
      <c r="AP39" s="220"/>
      <c r="AQ39" s="220"/>
      <c r="AR39" s="220"/>
      <c r="AS39" s="220"/>
      <c r="AT39" s="220"/>
      <c r="AU39" s="220"/>
    </row>
    <row r="40" spans="2:47" s="142" customFormat="1" ht="3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9"/>
      <c r="M40" s="129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70"/>
      <c r="AG40" s="170"/>
      <c r="AH40" s="170"/>
      <c r="AI40" s="170"/>
      <c r="AJ40" s="130"/>
      <c r="AL40" s="218"/>
      <c r="AM40" s="219"/>
      <c r="AN40" s="220"/>
      <c r="AO40" s="220"/>
      <c r="AP40" s="220"/>
      <c r="AQ40" s="220"/>
      <c r="AR40" s="220"/>
      <c r="AS40" s="220"/>
      <c r="AT40" s="220"/>
      <c r="AU40" s="220"/>
    </row>
    <row r="41" spans="2:47" s="24" customFormat="1" ht="12" customHeight="1">
      <c r="B41" s="222"/>
      <c r="C41" s="223"/>
      <c r="D41" s="223"/>
      <c r="E41" s="223"/>
      <c r="F41" s="223"/>
      <c r="G41" s="223"/>
      <c r="H41" s="223"/>
      <c r="I41" s="223"/>
      <c r="J41" s="223"/>
      <c r="K41" s="223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5"/>
      <c r="AL41" s="215"/>
      <c r="AM41" s="216"/>
      <c r="AN41" s="217"/>
      <c r="AO41" s="217"/>
      <c r="AP41" s="217"/>
      <c r="AQ41" s="217"/>
      <c r="AR41" s="217"/>
      <c r="AS41" s="217"/>
      <c r="AT41" s="217"/>
      <c r="AU41" s="217"/>
    </row>
    <row r="42" spans="2:47" s="24" customFormat="1" ht="14.45" customHeight="1">
      <c r="B42" s="226"/>
      <c r="C42" s="161"/>
      <c r="D42" s="161" t="s">
        <v>337</v>
      </c>
      <c r="E42" s="161"/>
      <c r="F42" s="161"/>
      <c r="G42" s="161"/>
      <c r="H42" s="227"/>
      <c r="I42" s="161" t="s">
        <v>350</v>
      </c>
      <c r="J42" s="227"/>
      <c r="K42" s="161"/>
      <c r="L42" s="162"/>
      <c r="M42" s="162"/>
      <c r="N42" s="162"/>
      <c r="O42" s="162"/>
      <c r="P42" s="162"/>
      <c r="Q42" s="162"/>
      <c r="R42" s="162"/>
      <c r="S42" s="162"/>
      <c r="T42" s="227"/>
      <c r="U42" s="227"/>
      <c r="V42" s="227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228"/>
      <c r="AL42" s="215"/>
      <c r="AM42" s="216"/>
      <c r="AN42" s="217"/>
      <c r="AO42" s="217"/>
      <c r="AP42" s="217"/>
      <c r="AQ42" s="217"/>
      <c r="AR42" s="217"/>
      <c r="AS42" s="217"/>
      <c r="AT42" s="217"/>
      <c r="AU42" s="217"/>
    </row>
    <row r="43" spans="2:47" ht="12" customHeight="1">
      <c r="B43" s="229"/>
      <c r="C43" s="230"/>
      <c r="D43" s="230"/>
      <c r="E43" s="230"/>
      <c r="F43" s="230"/>
      <c r="G43" s="230"/>
      <c r="H43" s="230"/>
      <c r="I43" s="230"/>
      <c r="J43" s="230"/>
      <c r="K43" s="230"/>
      <c r="L43" s="231"/>
      <c r="M43" s="232"/>
      <c r="N43" s="233"/>
      <c r="O43" s="233"/>
      <c r="P43" s="233"/>
      <c r="Q43" s="233"/>
      <c r="R43" s="233"/>
      <c r="S43" s="233"/>
      <c r="T43" s="233"/>
      <c r="U43" s="233"/>
      <c r="V43" s="232"/>
      <c r="W43" s="232"/>
      <c r="X43" s="233"/>
      <c r="Y43" s="232"/>
      <c r="Z43" s="232"/>
      <c r="AA43" s="234"/>
      <c r="AB43" s="234"/>
      <c r="AC43" s="234"/>
      <c r="AD43" s="234"/>
      <c r="AE43" s="234"/>
      <c r="AF43" s="231"/>
      <c r="AG43" s="231"/>
      <c r="AH43" s="231"/>
      <c r="AI43" s="231"/>
      <c r="AJ43" s="235"/>
      <c r="AM43" s="219"/>
      <c r="AN43" s="220"/>
      <c r="AO43" s="220"/>
      <c r="AP43" s="220"/>
      <c r="AQ43" s="220"/>
      <c r="AR43" s="220"/>
    </row>
    <row r="44" spans="2:47" s="142" customFormat="1" ht="14.1" customHeight="1">
      <c r="B44" s="229"/>
      <c r="C44" s="236"/>
      <c r="D44" s="237"/>
      <c r="E44" s="323" t="s">
        <v>351</v>
      </c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238"/>
      <c r="T44" s="325" t="s">
        <v>330</v>
      </c>
      <c r="U44" s="326"/>
      <c r="V44" s="327"/>
      <c r="W44" s="328" t="s">
        <v>355</v>
      </c>
      <c r="X44" s="329"/>
      <c r="Y44" s="329"/>
      <c r="Z44" s="330"/>
      <c r="AA44" s="331" t="s">
        <v>352</v>
      </c>
      <c r="AB44" s="332"/>
      <c r="AC44" s="332"/>
      <c r="AD44" s="332"/>
      <c r="AE44" s="332"/>
      <c r="AF44" s="332"/>
      <c r="AG44" s="332"/>
      <c r="AH44" s="332"/>
      <c r="AI44" s="332"/>
      <c r="AJ44" s="333"/>
      <c r="AL44" s="218"/>
      <c r="AM44" s="219"/>
      <c r="AN44" s="220"/>
      <c r="AO44" s="220"/>
      <c r="AP44" s="220"/>
      <c r="AQ44" s="220"/>
      <c r="AR44" s="220"/>
      <c r="AS44" s="220"/>
      <c r="AT44" s="220"/>
      <c r="AU44" s="220"/>
    </row>
    <row r="45" spans="2:47" s="142" customFormat="1" ht="14.1" customHeight="1">
      <c r="B45" s="239"/>
      <c r="C45" s="240"/>
      <c r="D45" s="240"/>
      <c r="E45" s="240"/>
      <c r="F45" s="240"/>
      <c r="G45" s="240"/>
      <c r="H45" s="240"/>
      <c r="I45" s="240"/>
      <c r="J45" s="240"/>
      <c r="K45" s="240"/>
      <c r="L45" s="241"/>
      <c r="M45" s="242"/>
      <c r="N45" s="243"/>
      <c r="O45" s="243"/>
      <c r="P45" s="243"/>
      <c r="Q45" s="243"/>
      <c r="R45" s="243"/>
      <c r="S45" s="243"/>
      <c r="T45" s="244"/>
      <c r="U45" s="243"/>
      <c r="V45" s="245"/>
      <c r="W45" s="246"/>
      <c r="X45" s="242"/>
      <c r="Y45" s="242"/>
      <c r="Z45" s="247"/>
      <c r="AA45" s="260"/>
      <c r="AB45" s="261"/>
      <c r="AC45" s="261"/>
      <c r="AD45" s="262"/>
      <c r="AE45" s="262"/>
      <c r="AF45" s="263"/>
      <c r="AG45" s="263"/>
      <c r="AH45" s="263"/>
      <c r="AI45" s="263"/>
      <c r="AJ45" s="264"/>
      <c r="AL45" s="218"/>
      <c r="AM45" s="219"/>
      <c r="AN45" s="220"/>
      <c r="AO45" s="220"/>
      <c r="AP45" s="220"/>
      <c r="AQ45" s="220"/>
      <c r="AR45" s="220"/>
      <c r="AS45" s="220"/>
      <c r="AT45" s="220"/>
      <c r="AU45" s="220"/>
    </row>
    <row r="46" spans="2:47" s="142" customFormat="1" ht="14.1" customHeight="1">
      <c r="B46" s="248"/>
      <c r="C46" s="171" t="str">
        <f>IF(AND($AQ46=0,$AM46="本工事費"),$AM46,IF(AND($AQ46=0,$AM46="附帯工事費"),$AM46,IF($AQ46=1,IF($AM46="","",$AM46),"")))</f>
        <v/>
      </c>
      <c r="D46" s="316" t="str">
        <f>IF($AQ46=2,IF($AM46="","",$AM46),"")</f>
        <v/>
      </c>
      <c r="E46" s="316"/>
      <c r="F46" s="316"/>
      <c r="G46" s="316"/>
      <c r="H46" s="316"/>
      <c r="I46" s="249"/>
      <c r="J46" s="249"/>
      <c r="K46" s="249"/>
      <c r="L46" s="169"/>
      <c r="M46" s="166"/>
      <c r="N46" s="250"/>
      <c r="O46" s="250"/>
      <c r="P46" s="250"/>
      <c r="Q46" s="250"/>
      <c r="R46" s="250"/>
      <c r="S46" s="250"/>
      <c r="T46" s="251"/>
      <c r="U46" s="250"/>
      <c r="V46" s="227"/>
      <c r="W46" s="252"/>
      <c r="X46" s="253"/>
      <c r="Y46" s="253"/>
      <c r="Z46" s="254"/>
      <c r="AA46" s="265"/>
      <c r="AB46" s="220"/>
      <c r="AC46" s="220"/>
      <c r="AD46" s="266"/>
      <c r="AE46" s="266"/>
      <c r="AF46" s="266"/>
      <c r="AG46" s="266"/>
      <c r="AH46" s="266"/>
      <c r="AI46" s="266"/>
      <c r="AJ46" s="267"/>
      <c r="AL46" s="218"/>
      <c r="AM46" s="219"/>
      <c r="AN46" s="220"/>
      <c r="AO46" s="220"/>
      <c r="AP46" s="220"/>
      <c r="AQ46" s="220"/>
      <c r="AR46" s="220"/>
      <c r="AS46" s="220"/>
      <c r="AT46" s="220"/>
      <c r="AU46" s="220"/>
    </row>
    <row r="47" spans="2:47" s="142" customFormat="1" ht="14.1" customHeight="1">
      <c r="B47" s="229"/>
      <c r="C47" s="236"/>
      <c r="D47" s="236"/>
      <c r="E47" s="236"/>
      <c r="F47" s="236"/>
      <c r="G47" s="236"/>
      <c r="H47" s="236"/>
      <c r="I47" s="230"/>
      <c r="J47" s="230"/>
      <c r="K47" s="230"/>
      <c r="L47" s="231"/>
      <c r="M47" s="232"/>
      <c r="N47" s="233"/>
      <c r="O47" s="233"/>
      <c r="P47" s="233"/>
      <c r="Q47" s="233"/>
      <c r="R47" s="233"/>
      <c r="S47" s="233"/>
      <c r="T47" s="317" t="str">
        <f>IF(AQ46=1,"",IF(OR(AQ46="",AQ46=0),"",AP47))</f>
        <v/>
      </c>
      <c r="U47" s="318"/>
      <c r="V47" s="319"/>
      <c r="W47" s="320" t="str">
        <f>IF(OR(AQ46=1,AQ46=0),"",+IF(AO47="","",INT(AO47)))</f>
        <v/>
      </c>
      <c r="X47" s="321"/>
      <c r="Y47" s="321"/>
      <c r="Z47" s="255" t="str">
        <f>IF(OR(AQ46=1,AQ46=0),"",+IF(AO47="","",IF(AO47-INT(AO47),AO47-INT(AO47),".00")))</f>
        <v/>
      </c>
      <c r="AA47" s="268"/>
      <c r="AB47" s="269"/>
      <c r="AC47" s="269"/>
      <c r="AD47" s="270"/>
      <c r="AE47" s="270"/>
      <c r="AF47" s="271"/>
      <c r="AG47" s="272"/>
      <c r="AH47" s="272"/>
      <c r="AI47" s="272"/>
      <c r="AJ47" s="273"/>
      <c r="AL47" s="218"/>
      <c r="AM47" s="219"/>
      <c r="AN47" s="220"/>
      <c r="AO47" s="220"/>
      <c r="AP47" s="220"/>
      <c r="AQ47" s="220"/>
      <c r="AR47" s="220"/>
      <c r="AS47" s="220"/>
      <c r="AT47" s="220"/>
      <c r="AU47" s="220"/>
    </row>
    <row r="48" spans="2:47" s="142" customFormat="1" ht="14.1" customHeight="1">
      <c r="B48" s="239"/>
      <c r="C48" s="240"/>
      <c r="D48" s="240"/>
      <c r="E48" s="240"/>
      <c r="F48" s="240"/>
      <c r="G48" s="240"/>
      <c r="H48" s="240"/>
      <c r="I48" s="240"/>
      <c r="J48" s="240"/>
      <c r="K48" s="240"/>
      <c r="L48" s="241"/>
      <c r="M48" s="242"/>
      <c r="N48" s="243"/>
      <c r="O48" s="243"/>
      <c r="P48" s="243"/>
      <c r="Q48" s="243"/>
      <c r="R48" s="243"/>
      <c r="S48" s="247"/>
      <c r="T48" s="244"/>
      <c r="U48" s="243"/>
      <c r="V48" s="256"/>
      <c r="W48" s="246"/>
      <c r="X48" s="242"/>
      <c r="Y48" s="242"/>
      <c r="Z48" s="247"/>
      <c r="AA48" s="260"/>
      <c r="AB48" s="261"/>
      <c r="AC48" s="261"/>
      <c r="AD48" s="262"/>
      <c r="AE48" s="262"/>
      <c r="AF48" s="263"/>
      <c r="AG48" s="263"/>
      <c r="AH48" s="263"/>
      <c r="AI48" s="263"/>
      <c r="AJ48" s="264"/>
      <c r="AL48" s="218"/>
      <c r="AM48" s="219"/>
      <c r="AN48" s="220"/>
      <c r="AO48" s="220"/>
      <c r="AP48" s="220"/>
      <c r="AQ48" s="220"/>
      <c r="AR48" s="220"/>
      <c r="AS48" s="220"/>
      <c r="AT48" s="220"/>
      <c r="AU48" s="220"/>
    </row>
    <row r="49" spans="1:44" ht="14.1" customHeight="1">
      <c r="A49" s="142"/>
      <c r="B49" s="248"/>
      <c r="C49" s="279" t="str">
        <f>IF(AND($AQ49=0,$AM49="本工事費"),$AM49,IF(AND($AQ49=0,$AM49="附帯工事費"),$AM49,IF($AQ49=1,IF($AM49="","",$AM49),"")))</f>
        <v/>
      </c>
      <c r="D49" s="316" t="str">
        <f>IF($AQ49=2,IF($AM49="","",$AM49),"")</f>
        <v/>
      </c>
      <c r="E49" s="316"/>
      <c r="F49" s="316"/>
      <c r="G49" s="316"/>
      <c r="H49" s="316"/>
      <c r="I49" s="249"/>
      <c r="J49" s="249"/>
      <c r="K49" s="249"/>
      <c r="L49" s="169"/>
      <c r="M49" s="166"/>
      <c r="N49" s="250"/>
      <c r="O49" s="250"/>
      <c r="P49" s="250"/>
      <c r="Q49" s="250"/>
      <c r="R49" s="250"/>
      <c r="S49" s="257"/>
      <c r="T49" s="251"/>
      <c r="U49" s="250"/>
      <c r="V49" s="258"/>
      <c r="W49" s="252"/>
      <c r="X49" s="253"/>
      <c r="Y49" s="253"/>
      <c r="Z49" s="254"/>
      <c r="AA49" s="265"/>
      <c r="AB49" s="220"/>
      <c r="AC49" s="220"/>
      <c r="AD49" s="266"/>
      <c r="AE49" s="266"/>
      <c r="AF49" s="266"/>
      <c r="AG49" s="266"/>
      <c r="AH49" s="266"/>
      <c r="AI49" s="266"/>
      <c r="AJ49" s="267"/>
      <c r="AK49" s="142"/>
      <c r="AM49" s="219"/>
      <c r="AN49" s="220"/>
      <c r="AO49" s="220"/>
      <c r="AP49" s="220"/>
      <c r="AQ49" s="220"/>
      <c r="AR49" s="220"/>
    </row>
    <row r="50" spans="1:44" ht="14.1" customHeight="1">
      <c r="B50" s="229"/>
      <c r="C50" s="236"/>
      <c r="D50" s="236"/>
      <c r="E50" s="236"/>
      <c r="F50" s="236"/>
      <c r="G50" s="236"/>
      <c r="H50" s="236"/>
      <c r="I50" s="230"/>
      <c r="J50" s="230"/>
      <c r="K50" s="230"/>
      <c r="L50" s="231"/>
      <c r="M50" s="232"/>
      <c r="N50" s="233"/>
      <c r="O50" s="233"/>
      <c r="P50" s="233"/>
      <c r="Q50" s="233"/>
      <c r="R50" s="233"/>
      <c r="S50" s="259"/>
      <c r="T50" s="317" t="str">
        <f>IF(AQ49=1,"",IF(OR(AQ49="",AQ49=0),"",AP50))</f>
        <v/>
      </c>
      <c r="U50" s="318"/>
      <c r="V50" s="319"/>
      <c r="W50" s="320" t="str">
        <f>IF(OR(AQ49=1,AQ49=0),"",+IF(AO50="","",INT(AO50)))</f>
        <v/>
      </c>
      <c r="X50" s="321"/>
      <c r="Y50" s="321"/>
      <c r="Z50" s="255" t="str">
        <f>IF(OR(AQ49=1,AQ49=0),"",+IF(AO50="","",IF(AO50-INT(AO50),AO50-INT(AO50),".00")))</f>
        <v/>
      </c>
      <c r="AA50" s="268"/>
      <c r="AB50" s="269"/>
      <c r="AC50" s="269"/>
      <c r="AD50" s="270"/>
      <c r="AE50" s="270"/>
      <c r="AF50" s="271"/>
      <c r="AG50" s="272"/>
      <c r="AH50" s="272"/>
      <c r="AI50" s="272"/>
      <c r="AJ50" s="273"/>
      <c r="AM50" s="219"/>
      <c r="AN50" s="220"/>
      <c r="AO50" s="220"/>
      <c r="AP50" s="220"/>
      <c r="AQ50" s="220"/>
      <c r="AR50" s="220"/>
    </row>
    <row r="51" spans="1:44" ht="14.1" customHeight="1">
      <c r="A51" s="142"/>
      <c r="B51" s="239"/>
      <c r="C51" s="240"/>
      <c r="D51" s="240"/>
      <c r="E51" s="240"/>
      <c r="F51" s="240"/>
      <c r="G51" s="240"/>
      <c r="H51" s="240"/>
      <c r="I51" s="240"/>
      <c r="J51" s="240"/>
      <c r="K51" s="240"/>
      <c r="L51" s="241"/>
      <c r="M51" s="242"/>
      <c r="N51" s="243"/>
      <c r="O51" s="243"/>
      <c r="P51" s="243"/>
      <c r="Q51" s="243"/>
      <c r="R51" s="243"/>
      <c r="S51" s="247"/>
      <c r="T51" s="244"/>
      <c r="U51" s="243"/>
      <c r="V51" s="256"/>
      <c r="W51" s="246"/>
      <c r="X51" s="242"/>
      <c r="Y51" s="242"/>
      <c r="Z51" s="247"/>
      <c r="AA51" s="260"/>
      <c r="AB51" s="261"/>
      <c r="AC51" s="261"/>
      <c r="AD51" s="262"/>
      <c r="AE51" s="262"/>
      <c r="AF51" s="263"/>
      <c r="AG51" s="263"/>
      <c r="AH51" s="263"/>
      <c r="AI51" s="263"/>
      <c r="AJ51" s="264"/>
      <c r="AK51" s="142"/>
      <c r="AM51" s="219"/>
      <c r="AN51" s="220"/>
      <c r="AO51" s="220"/>
      <c r="AP51" s="220"/>
      <c r="AQ51" s="220"/>
      <c r="AR51" s="220"/>
    </row>
    <row r="52" spans="1:44" ht="14.1" customHeight="1">
      <c r="A52" s="142"/>
      <c r="B52" s="248"/>
      <c r="C52" s="279" t="str">
        <f>IF(AND($AQ52=0,$AM52="本工事費"),$AM52,IF(AND($AQ52=0,$AM52="附帯工事費"),$AM52,IF($AQ52=1,IF($AM52="","",$AM52),"")))</f>
        <v/>
      </c>
      <c r="D52" s="316" t="str">
        <f>IF($AQ52=2,IF($AM52="","",$AM52),"")</f>
        <v/>
      </c>
      <c r="E52" s="316"/>
      <c r="F52" s="316"/>
      <c r="G52" s="316"/>
      <c r="H52" s="316"/>
      <c r="I52" s="249"/>
      <c r="J52" s="249"/>
      <c r="K52" s="249"/>
      <c r="L52" s="169"/>
      <c r="M52" s="166"/>
      <c r="N52" s="250"/>
      <c r="O52" s="250"/>
      <c r="P52" s="250"/>
      <c r="Q52" s="250"/>
      <c r="R52" s="250"/>
      <c r="S52" s="257"/>
      <c r="T52" s="251"/>
      <c r="U52" s="250"/>
      <c r="V52" s="258"/>
      <c r="W52" s="252"/>
      <c r="X52" s="253"/>
      <c r="Y52" s="253"/>
      <c r="Z52" s="254"/>
      <c r="AA52" s="265"/>
      <c r="AB52" s="220"/>
      <c r="AC52" s="220"/>
      <c r="AD52" s="266"/>
      <c r="AE52" s="266"/>
      <c r="AF52" s="266"/>
      <c r="AG52" s="266"/>
      <c r="AH52" s="266"/>
      <c r="AI52" s="266"/>
      <c r="AJ52" s="267"/>
      <c r="AK52" s="142"/>
      <c r="AM52" s="219"/>
      <c r="AN52" s="220"/>
      <c r="AO52" s="220"/>
      <c r="AP52" s="220"/>
      <c r="AQ52" s="220"/>
      <c r="AR52" s="220"/>
    </row>
    <row r="53" spans="1:44" ht="14.1" customHeight="1">
      <c r="B53" s="229"/>
      <c r="C53" s="236"/>
      <c r="D53" s="236"/>
      <c r="E53" s="236"/>
      <c r="F53" s="236"/>
      <c r="G53" s="236"/>
      <c r="H53" s="236"/>
      <c r="I53" s="230"/>
      <c r="J53" s="230"/>
      <c r="K53" s="230"/>
      <c r="L53" s="231"/>
      <c r="M53" s="232"/>
      <c r="N53" s="233"/>
      <c r="O53" s="233"/>
      <c r="P53" s="233"/>
      <c r="Q53" s="233"/>
      <c r="R53" s="233"/>
      <c r="S53" s="259"/>
      <c r="T53" s="317" t="str">
        <f>IF(AQ52=1,"",IF(OR(AQ52="",AQ52=0),"",AP53))</f>
        <v/>
      </c>
      <c r="U53" s="318"/>
      <c r="V53" s="319"/>
      <c r="W53" s="320" t="str">
        <f>IF(OR(AQ52=1,AQ52=0),"",+IF(AO53="","",INT(AO53)))</f>
        <v/>
      </c>
      <c r="X53" s="321"/>
      <c r="Y53" s="321"/>
      <c r="Z53" s="255" t="str">
        <f>IF(OR(AQ52=1,AQ52=0),"",+IF(AO53="","",IF(AO53-INT(AO53),AO53-INT(AO53),".00")))</f>
        <v/>
      </c>
      <c r="AA53" s="268"/>
      <c r="AB53" s="269"/>
      <c r="AC53" s="269"/>
      <c r="AD53" s="270"/>
      <c r="AE53" s="270"/>
      <c r="AF53" s="271"/>
      <c r="AG53" s="272"/>
      <c r="AH53" s="272"/>
      <c r="AI53" s="272"/>
      <c r="AJ53" s="273"/>
      <c r="AK53" s="142"/>
      <c r="AM53" s="219"/>
      <c r="AN53" s="220"/>
      <c r="AO53" s="220"/>
      <c r="AP53" s="220"/>
      <c r="AQ53" s="220"/>
      <c r="AR53" s="220"/>
    </row>
    <row r="54" spans="1:44" ht="14.1" customHeight="1">
      <c r="A54" s="142"/>
      <c r="B54" s="239"/>
      <c r="C54" s="240"/>
      <c r="D54" s="240"/>
      <c r="E54" s="240"/>
      <c r="F54" s="240"/>
      <c r="G54" s="240"/>
      <c r="H54" s="240"/>
      <c r="I54" s="240"/>
      <c r="J54" s="240"/>
      <c r="K54" s="240"/>
      <c r="L54" s="241"/>
      <c r="M54" s="242"/>
      <c r="N54" s="243"/>
      <c r="O54" s="243"/>
      <c r="P54" s="243"/>
      <c r="Q54" s="243"/>
      <c r="R54" s="243"/>
      <c r="S54" s="247"/>
      <c r="T54" s="244"/>
      <c r="U54" s="243"/>
      <c r="V54" s="256"/>
      <c r="W54" s="246"/>
      <c r="X54" s="242"/>
      <c r="Y54" s="242"/>
      <c r="Z54" s="247"/>
      <c r="AA54" s="260"/>
      <c r="AB54" s="261"/>
      <c r="AC54" s="261"/>
      <c r="AD54" s="262"/>
      <c r="AE54" s="262"/>
      <c r="AF54" s="263"/>
      <c r="AG54" s="263"/>
      <c r="AH54" s="263"/>
      <c r="AI54" s="263"/>
      <c r="AJ54" s="264"/>
      <c r="AK54" s="142"/>
      <c r="AM54" s="219"/>
      <c r="AN54" s="220"/>
      <c r="AO54" s="220"/>
      <c r="AP54" s="220"/>
      <c r="AQ54" s="220"/>
      <c r="AR54" s="220"/>
    </row>
    <row r="55" spans="1:44" ht="14.1" customHeight="1">
      <c r="A55" s="142"/>
      <c r="B55" s="248"/>
      <c r="C55" s="279" t="str">
        <f>IF(AND($AQ55=0,$AM55="本工事費"),$AM55,IF(AND($AQ55=0,$AM55="附帯工事費"),$AM55,IF($AQ55=1,IF($AM55="","",$AM55),"")))</f>
        <v/>
      </c>
      <c r="D55" s="316" t="str">
        <f>IF($AQ55=2,IF($AM55="","",$AM55),"")</f>
        <v/>
      </c>
      <c r="E55" s="316"/>
      <c r="F55" s="316"/>
      <c r="G55" s="316"/>
      <c r="H55" s="316"/>
      <c r="I55" s="249"/>
      <c r="J55" s="249"/>
      <c r="K55" s="249"/>
      <c r="L55" s="169"/>
      <c r="M55" s="166"/>
      <c r="N55" s="250"/>
      <c r="O55" s="250"/>
      <c r="P55" s="250"/>
      <c r="Q55" s="250"/>
      <c r="R55" s="250"/>
      <c r="S55" s="257"/>
      <c r="T55" s="251"/>
      <c r="U55" s="250"/>
      <c r="V55" s="258"/>
      <c r="W55" s="252"/>
      <c r="X55" s="253"/>
      <c r="Y55" s="253"/>
      <c r="Z55" s="254"/>
      <c r="AA55" s="265"/>
      <c r="AB55" s="220"/>
      <c r="AC55" s="220"/>
      <c r="AD55" s="266"/>
      <c r="AE55" s="266"/>
      <c r="AF55" s="266"/>
      <c r="AG55" s="266"/>
      <c r="AH55" s="266"/>
      <c r="AI55" s="266"/>
      <c r="AJ55" s="267"/>
      <c r="AK55" s="142"/>
      <c r="AM55" s="219"/>
      <c r="AN55" s="220"/>
      <c r="AO55" s="220"/>
      <c r="AP55" s="220"/>
      <c r="AQ55" s="220"/>
      <c r="AR55" s="220"/>
    </row>
    <row r="56" spans="1:44" ht="14.1" customHeight="1">
      <c r="A56" s="142"/>
      <c r="B56" s="229"/>
      <c r="C56" s="236"/>
      <c r="D56" s="236"/>
      <c r="E56" s="236"/>
      <c r="F56" s="236"/>
      <c r="G56" s="236"/>
      <c r="H56" s="236"/>
      <c r="I56" s="230"/>
      <c r="J56" s="230"/>
      <c r="K56" s="230"/>
      <c r="L56" s="231"/>
      <c r="M56" s="232"/>
      <c r="N56" s="233"/>
      <c r="O56" s="233"/>
      <c r="P56" s="233"/>
      <c r="Q56" s="233"/>
      <c r="R56" s="233"/>
      <c r="S56" s="259"/>
      <c r="T56" s="317" t="str">
        <f>IF(AQ55=1,"",IF(OR(AQ55="",AQ55=0),"",AP56))</f>
        <v/>
      </c>
      <c r="U56" s="318"/>
      <c r="V56" s="319"/>
      <c r="W56" s="320" t="str">
        <f>IF(OR(AQ55=1,AQ55=0),"",+IF(AO56="","",INT(AO56)))</f>
        <v/>
      </c>
      <c r="X56" s="321"/>
      <c r="Y56" s="321"/>
      <c r="Z56" s="255" t="str">
        <f>IF(OR(AQ55=1,AQ55=0),"",+IF(AO56="","",IF(AO56-INT(AO56),AO56-INT(AO56),".00")))</f>
        <v/>
      </c>
      <c r="AA56" s="268"/>
      <c r="AB56" s="269"/>
      <c r="AC56" s="269"/>
      <c r="AD56" s="270"/>
      <c r="AE56" s="270"/>
      <c r="AF56" s="271"/>
      <c r="AG56" s="272"/>
      <c r="AH56" s="272"/>
      <c r="AI56" s="272"/>
      <c r="AJ56" s="273"/>
      <c r="AK56" s="142"/>
      <c r="AM56" s="219"/>
      <c r="AN56" s="220"/>
      <c r="AO56" s="220"/>
      <c r="AP56" s="220"/>
      <c r="AQ56" s="220"/>
      <c r="AR56" s="220"/>
    </row>
    <row r="57" spans="1:44" ht="14.1" customHeight="1">
      <c r="A57" s="142"/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1"/>
      <c r="M57" s="242"/>
      <c r="N57" s="243"/>
      <c r="O57" s="243"/>
      <c r="P57" s="243"/>
      <c r="Q57" s="243"/>
      <c r="R57" s="243"/>
      <c r="S57" s="247"/>
      <c r="T57" s="244"/>
      <c r="U57" s="243"/>
      <c r="V57" s="256"/>
      <c r="W57" s="246"/>
      <c r="X57" s="242"/>
      <c r="Y57" s="242"/>
      <c r="Z57" s="247"/>
      <c r="AA57" s="260"/>
      <c r="AB57" s="261"/>
      <c r="AC57" s="261"/>
      <c r="AD57" s="262"/>
      <c r="AE57" s="262"/>
      <c r="AF57" s="263"/>
      <c r="AG57" s="263"/>
      <c r="AH57" s="263"/>
      <c r="AI57" s="263"/>
      <c r="AJ57" s="264"/>
      <c r="AK57" s="142"/>
      <c r="AM57" s="219"/>
      <c r="AN57" s="220"/>
      <c r="AO57" s="220"/>
      <c r="AP57" s="220"/>
      <c r="AQ57" s="220"/>
      <c r="AR57" s="220"/>
    </row>
    <row r="58" spans="1:44" ht="14.1" customHeight="1">
      <c r="A58" s="142"/>
      <c r="B58" s="248"/>
      <c r="C58" s="279" t="str">
        <f>IF(AND($AQ58=0,$AM58="本工事費"),$AM58,IF(AND($AQ58=0,$AM58="附帯工事費"),$AM58,IF($AQ58=1,IF($AM58="","",$AM58),"")))</f>
        <v/>
      </c>
      <c r="D58" s="316" t="str">
        <f>IF($AQ58=2,IF($AM58="","",$AM58),"")</f>
        <v/>
      </c>
      <c r="E58" s="316"/>
      <c r="F58" s="316"/>
      <c r="G58" s="316"/>
      <c r="H58" s="316"/>
      <c r="I58" s="249"/>
      <c r="J58" s="249"/>
      <c r="K58" s="249"/>
      <c r="L58" s="169"/>
      <c r="M58" s="166"/>
      <c r="N58" s="250"/>
      <c r="O58" s="250"/>
      <c r="P58" s="250"/>
      <c r="Q58" s="250"/>
      <c r="R58" s="250"/>
      <c r="S58" s="257"/>
      <c r="T58" s="251"/>
      <c r="U58" s="250"/>
      <c r="V58" s="258"/>
      <c r="W58" s="252"/>
      <c r="X58" s="253"/>
      <c r="Y58" s="253"/>
      <c r="Z58" s="254"/>
      <c r="AA58" s="265"/>
      <c r="AB58" s="220"/>
      <c r="AC58" s="220"/>
      <c r="AD58" s="266"/>
      <c r="AE58" s="266"/>
      <c r="AF58" s="266"/>
      <c r="AG58" s="266"/>
      <c r="AH58" s="266"/>
      <c r="AI58" s="266"/>
      <c r="AJ58" s="267"/>
      <c r="AK58" s="142"/>
      <c r="AM58" s="219"/>
      <c r="AN58" s="220"/>
      <c r="AO58" s="220"/>
      <c r="AP58" s="220"/>
      <c r="AQ58" s="220"/>
      <c r="AR58" s="220"/>
    </row>
    <row r="59" spans="1:44" ht="14.1" customHeight="1">
      <c r="A59" s="142"/>
      <c r="B59" s="229"/>
      <c r="C59" s="236"/>
      <c r="D59" s="236"/>
      <c r="E59" s="236"/>
      <c r="F59" s="236"/>
      <c r="G59" s="236"/>
      <c r="H59" s="236"/>
      <c r="I59" s="230"/>
      <c r="J59" s="230"/>
      <c r="K59" s="230"/>
      <c r="L59" s="231"/>
      <c r="M59" s="232"/>
      <c r="N59" s="233"/>
      <c r="O59" s="233"/>
      <c r="P59" s="233"/>
      <c r="Q59" s="233"/>
      <c r="R59" s="233"/>
      <c r="S59" s="259"/>
      <c r="T59" s="317" t="str">
        <f>IF(AQ58=1,"",IF(OR(AQ58="",AQ58=0),"",AP59))</f>
        <v/>
      </c>
      <c r="U59" s="318"/>
      <c r="V59" s="319"/>
      <c r="W59" s="320" t="str">
        <f>IF(OR(AQ58=1,AQ58=0),"",+IF(AO59="","",INT(AO59)))</f>
        <v/>
      </c>
      <c r="X59" s="321"/>
      <c r="Y59" s="321"/>
      <c r="Z59" s="255" t="str">
        <f>IF(OR(AQ58=1,AQ58=0),"",+IF(AO59="","",IF(AO59-INT(AO59),AO59-INT(AO59),".00")))</f>
        <v/>
      </c>
      <c r="AA59" s="268"/>
      <c r="AB59" s="269"/>
      <c r="AC59" s="269"/>
      <c r="AD59" s="270"/>
      <c r="AE59" s="270"/>
      <c r="AF59" s="271"/>
      <c r="AG59" s="272"/>
      <c r="AH59" s="272"/>
      <c r="AI59" s="272"/>
      <c r="AJ59" s="273"/>
      <c r="AK59" s="142"/>
      <c r="AM59" s="219"/>
      <c r="AN59" s="220"/>
      <c r="AO59" s="220"/>
      <c r="AP59" s="220"/>
      <c r="AQ59" s="220"/>
      <c r="AR59" s="220"/>
    </row>
    <row r="60" spans="1:44" ht="14.1" customHeight="1">
      <c r="A60" s="142"/>
      <c r="B60" s="239"/>
      <c r="C60" s="240"/>
      <c r="D60" s="240"/>
      <c r="E60" s="240"/>
      <c r="F60" s="240"/>
      <c r="G60" s="240"/>
      <c r="H60" s="240"/>
      <c r="I60" s="240"/>
      <c r="J60" s="240"/>
      <c r="K60" s="240"/>
      <c r="L60" s="241"/>
      <c r="M60" s="242"/>
      <c r="N60" s="243"/>
      <c r="O60" s="243"/>
      <c r="P60" s="243"/>
      <c r="Q60" s="243"/>
      <c r="R60" s="243"/>
      <c r="S60" s="247"/>
      <c r="T60" s="244"/>
      <c r="U60" s="243"/>
      <c r="V60" s="256"/>
      <c r="W60" s="246"/>
      <c r="X60" s="242"/>
      <c r="Y60" s="242"/>
      <c r="Z60" s="247"/>
      <c r="AA60" s="260"/>
      <c r="AB60" s="261"/>
      <c r="AC60" s="261"/>
      <c r="AD60" s="262"/>
      <c r="AE60" s="262"/>
      <c r="AF60" s="263"/>
      <c r="AG60" s="263"/>
      <c r="AH60" s="263"/>
      <c r="AI60" s="263"/>
      <c r="AJ60" s="264"/>
      <c r="AK60" s="142"/>
      <c r="AM60" s="219"/>
      <c r="AN60" s="220"/>
      <c r="AO60" s="220"/>
      <c r="AP60" s="220"/>
      <c r="AQ60" s="220"/>
      <c r="AR60" s="220"/>
    </row>
    <row r="61" spans="1:44" ht="14.1" customHeight="1">
      <c r="A61" s="142"/>
      <c r="B61" s="248"/>
      <c r="C61" s="279" t="str">
        <f>IF(AND($AQ61=0,$AM61="本工事費"),$AM61,IF(AND($AQ61=0,$AM61="附帯工事費"),$AM61,IF($AQ61=1,IF($AM61="","",$AM61),"")))</f>
        <v/>
      </c>
      <c r="D61" s="316" t="str">
        <f>IF($AQ61=2,IF($AM61="","",$AM61),"")</f>
        <v/>
      </c>
      <c r="E61" s="316"/>
      <c r="F61" s="316"/>
      <c r="G61" s="316"/>
      <c r="H61" s="316"/>
      <c r="I61" s="249"/>
      <c r="J61" s="249"/>
      <c r="K61" s="249"/>
      <c r="L61" s="169"/>
      <c r="M61" s="166"/>
      <c r="N61" s="250"/>
      <c r="O61" s="250"/>
      <c r="P61" s="250"/>
      <c r="Q61" s="250"/>
      <c r="R61" s="250"/>
      <c r="S61" s="257"/>
      <c r="T61" s="251"/>
      <c r="U61" s="250"/>
      <c r="V61" s="258"/>
      <c r="W61" s="252"/>
      <c r="X61" s="253"/>
      <c r="Y61" s="253"/>
      <c r="Z61" s="254"/>
      <c r="AA61" s="265"/>
      <c r="AB61" s="220"/>
      <c r="AC61" s="220"/>
      <c r="AD61" s="266"/>
      <c r="AE61" s="266"/>
      <c r="AF61" s="266"/>
      <c r="AG61" s="266"/>
      <c r="AH61" s="266"/>
      <c r="AI61" s="266"/>
      <c r="AJ61" s="267"/>
      <c r="AK61" s="142"/>
      <c r="AM61" s="219"/>
      <c r="AN61" s="220"/>
      <c r="AO61" s="220"/>
      <c r="AP61" s="220"/>
      <c r="AQ61" s="220"/>
      <c r="AR61" s="220"/>
    </row>
    <row r="62" spans="1:44" ht="14.1" customHeight="1">
      <c r="A62" s="142"/>
      <c r="B62" s="229"/>
      <c r="C62" s="236"/>
      <c r="D62" s="236"/>
      <c r="E62" s="236"/>
      <c r="F62" s="236"/>
      <c r="G62" s="236"/>
      <c r="H62" s="236"/>
      <c r="I62" s="230"/>
      <c r="J62" s="230"/>
      <c r="K62" s="230"/>
      <c r="L62" s="231"/>
      <c r="M62" s="232"/>
      <c r="N62" s="233"/>
      <c r="O62" s="233"/>
      <c r="P62" s="233"/>
      <c r="Q62" s="233"/>
      <c r="R62" s="233"/>
      <c r="S62" s="259"/>
      <c r="T62" s="317" t="str">
        <f>IF(AQ61=1,"",IF(OR(AQ61="",AQ61=0),"",AP62))</f>
        <v/>
      </c>
      <c r="U62" s="318"/>
      <c r="V62" s="319"/>
      <c r="W62" s="320" t="str">
        <f>IF(OR(AQ61=1,AQ61=0),"",+IF(AO62="","",INT(AO62)))</f>
        <v/>
      </c>
      <c r="X62" s="321"/>
      <c r="Y62" s="321"/>
      <c r="Z62" s="255" t="str">
        <f>IF(OR(AQ61=1,AQ61=0),"",+IF(AO62="","",IF(AO62-INT(AO62),AO62-INT(AO62),".00")))</f>
        <v/>
      </c>
      <c r="AA62" s="268"/>
      <c r="AB62" s="269"/>
      <c r="AC62" s="269"/>
      <c r="AD62" s="270"/>
      <c r="AE62" s="270"/>
      <c r="AF62" s="271"/>
      <c r="AG62" s="272"/>
      <c r="AH62" s="272"/>
      <c r="AI62" s="272"/>
      <c r="AJ62" s="273"/>
      <c r="AK62" s="142"/>
      <c r="AM62" s="219"/>
      <c r="AN62" s="220"/>
      <c r="AO62" s="220"/>
      <c r="AP62" s="220"/>
      <c r="AQ62" s="220"/>
      <c r="AR62" s="220"/>
    </row>
    <row r="63" spans="1:44" ht="14.1" customHeight="1">
      <c r="A63" s="142"/>
      <c r="B63" s="239"/>
      <c r="C63" s="240"/>
      <c r="D63" s="240"/>
      <c r="E63" s="240"/>
      <c r="F63" s="240"/>
      <c r="G63" s="240"/>
      <c r="H63" s="240"/>
      <c r="I63" s="240"/>
      <c r="J63" s="240"/>
      <c r="K63" s="240"/>
      <c r="L63" s="241"/>
      <c r="M63" s="242"/>
      <c r="N63" s="243"/>
      <c r="O63" s="243"/>
      <c r="P63" s="243"/>
      <c r="Q63" s="243"/>
      <c r="R63" s="243"/>
      <c r="S63" s="247"/>
      <c r="T63" s="244"/>
      <c r="U63" s="243"/>
      <c r="V63" s="256"/>
      <c r="W63" s="246"/>
      <c r="X63" s="242"/>
      <c r="Y63" s="242"/>
      <c r="Z63" s="247"/>
      <c r="AA63" s="260"/>
      <c r="AB63" s="261"/>
      <c r="AC63" s="261"/>
      <c r="AD63" s="262"/>
      <c r="AE63" s="262"/>
      <c r="AF63" s="263"/>
      <c r="AG63" s="263"/>
      <c r="AH63" s="263"/>
      <c r="AI63" s="263"/>
      <c r="AJ63" s="264"/>
      <c r="AK63" s="142"/>
      <c r="AM63" s="219"/>
      <c r="AN63" s="220"/>
      <c r="AO63" s="220"/>
      <c r="AP63" s="220"/>
      <c r="AQ63" s="220"/>
      <c r="AR63" s="220"/>
    </row>
    <row r="64" spans="1:44" ht="14.1" customHeight="1">
      <c r="A64" s="142"/>
      <c r="B64" s="248"/>
      <c r="C64" s="279" t="str">
        <f>IF(AND($AQ64=0,$AM64="本工事費"),$AM64,IF(AND($AQ64=0,$AM64="附帯工事費"),$AM64,IF($AQ64=1,IF($AM64="","",$AM64),"")))</f>
        <v/>
      </c>
      <c r="D64" s="316" t="str">
        <f>IF($AQ64=2,IF($AM64="","",$AM64),"")</f>
        <v/>
      </c>
      <c r="E64" s="316"/>
      <c r="F64" s="316"/>
      <c r="G64" s="316"/>
      <c r="H64" s="316"/>
      <c r="I64" s="249"/>
      <c r="J64" s="249"/>
      <c r="K64" s="249"/>
      <c r="L64" s="169"/>
      <c r="M64" s="166"/>
      <c r="N64" s="250"/>
      <c r="O64" s="250"/>
      <c r="P64" s="250"/>
      <c r="Q64" s="250"/>
      <c r="R64" s="250"/>
      <c r="S64" s="257"/>
      <c r="T64" s="251"/>
      <c r="U64" s="250"/>
      <c r="V64" s="258"/>
      <c r="W64" s="252"/>
      <c r="X64" s="253"/>
      <c r="Y64" s="253"/>
      <c r="Z64" s="254"/>
      <c r="AA64" s="265"/>
      <c r="AB64" s="220"/>
      <c r="AC64" s="220"/>
      <c r="AD64" s="266"/>
      <c r="AE64" s="266"/>
      <c r="AF64" s="266"/>
      <c r="AG64" s="266"/>
      <c r="AH64" s="266"/>
      <c r="AI64" s="266"/>
      <c r="AJ64" s="267"/>
      <c r="AK64" s="142"/>
      <c r="AM64" s="219"/>
      <c r="AN64" s="220"/>
      <c r="AO64" s="220"/>
      <c r="AP64" s="220"/>
      <c r="AQ64" s="220"/>
      <c r="AR64" s="220"/>
    </row>
    <row r="65" spans="2:47" s="142" customFormat="1" ht="14.1" customHeight="1">
      <c r="B65" s="229"/>
      <c r="C65" s="236"/>
      <c r="D65" s="236"/>
      <c r="E65" s="236"/>
      <c r="F65" s="236"/>
      <c r="G65" s="236"/>
      <c r="H65" s="236"/>
      <c r="I65" s="230"/>
      <c r="J65" s="230"/>
      <c r="K65" s="230"/>
      <c r="L65" s="231"/>
      <c r="M65" s="232"/>
      <c r="N65" s="233"/>
      <c r="O65" s="233"/>
      <c r="P65" s="233"/>
      <c r="Q65" s="233"/>
      <c r="R65" s="233"/>
      <c r="S65" s="259"/>
      <c r="T65" s="317" t="str">
        <f>IF(AQ64=1,"",IF(OR(AQ64="",AQ64=0),"",AP65))</f>
        <v/>
      </c>
      <c r="U65" s="318"/>
      <c r="V65" s="319"/>
      <c r="W65" s="320" t="str">
        <f>IF(OR(AQ64=1,AQ64=0),"",+IF(AO65="","",INT(AO65)))</f>
        <v/>
      </c>
      <c r="X65" s="321"/>
      <c r="Y65" s="321"/>
      <c r="Z65" s="255" t="str">
        <f>IF(OR(AQ64=1,AQ64=0),"",+IF(AO65="","",IF(AO65-INT(AO65),AO65-INT(AO65),".00")))</f>
        <v/>
      </c>
      <c r="AA65" s="268"/>
      <c r="AB65" s="269"/>
      <c r="AC65" s="269"/>
      <c r="AD65" s="270"/>
      <c r="AE65" s="270"/>
      <c r="AF65" s="271"/>
      <c r="AG65" s="272"/>
      <c r="AH65" s="272"/>
      <c r="AI65" s="272"/>
      <c r="AJ65" s="273"/>
      <c r="AL65" s="218"/>
      <c r="AM65" s="219"/>
      <c r="AN65" s="220"/>
      <c r="AO65" s="220"/>
      <c r="AP65" s="220"/>
      <c r="AQ65" s="220"/>
      <c r="AR65" s="220"/>
      <c r="AS65" s="220"/>
      <c r="AT65" s="220"/>
      <c r="AU65" s="220"/>
    </row>
    <row r="66" spans="2:47" s="142" customFormat="1" ht="14.1" customHeight="1">
      <c r="B66" s="239"/>
      <c r="C66" s="240"/>
      <c r="D66" s="240"/>
      <c r="E66" s="240"/>
      <c r="F66" s="240"/>
      <c r="G66" s="240"/>
      <c r="H66" s="240"/>
      <c r="I66" s="240"/>
      <c r="J66" s="240"/>
      <c r="K66" s="240"/>
      <c r="L66" s="241"/>
      <c r="M66" s="242"/>
      <c r="N66" s="243"/>
      <c r="O66" s="243"/>
      <c r="P66" s="243"/>
      <c r="Q66" s="243"/>
      <c r="R66" s="243"/>
      <c r="S66" s="247"/>
      <c r="T66" s="244"/>
      <c r="U66" s="243"/>
      <c r="V66" s="256"/>
      <c r="W66" s="246"/>
      <c r="X66" s="242"/>
      <c r="Y66" s="242"/>
      <c r="Z66" s="247"/>
      <c r="AA66" s="260"/>
      <c r="AB66" s="261"/>
      <c r="AC66" s="261"/>
      <c r="AD66" s="262"/>
      <c r="AE66" s="262"/>
      <c r="AF66" s="263"/>
      <c r="AG66" s="263"/>
      <c r="AH66" s="263"/>
      <c r="AI66" s="263"/>
      <c r="AJ66" s="264"/>
      <c r="AL66" s="218"/>
      <c r="AM66" s="219"/>
      <c r="AN66" s="220"/>
      <c r="AO66" s="220"/>
      <c r="AP66" s="220"/>
      <c r="AQ66" s="220"/>
      <c r="AR66" s="220"/>
      <c r="AS66" s="220"/>
      <c r="AT66" s="220"/>
      <c r="AU66" s="220"/>
    </row>
    <row r="67" spans="2:47" s="142" customFormat="1" ht="14.1" customHeight="1">
      <c r="B67" s="248"/>
      <c r="C67" s="279" t="str">
        <f>IF(AND($AQ67=0,$AM67="本工事費"),$AM67,IF(AND($AQ67=0,$AM67="附帯工事費"),$AM67,IF($AQ67=1,IF($AM67="","",$AM67),"")))</f>
        <v/>
      </c>
      <c r="D67" s="316" t="str">
        <f>IF($AQ67=2,IF($AM67="","",$AM67),"")</f>
        <v/>
      </c>
      <c r="E67" s="316"/>
      <c r="F67" s="316"/>
      <c r="G67" s="316"/>
      <c r="H67" s="316"/>
      <c r="I67" s="249"/>
      <c r="J67" s="249"/>
      <c r="K67" s="249"/>
      <c r="L67" s="169"/>
      <c r="M67" s="166"/>
      <c r="N67" s="250"/>
      <c r="O67" s="250"/>
      <c r="P67" s="250"/>
      <c r="Q67" s="250"/>
      <c r="R67" s="250"/>
      <c r="S67" s="257"/>
      <c r="T67" s="251"/>
      <c r="U67" s="250"/>
      <c r="V67" s="258"/>
      <c r="W67" s="252"/>
      <c r="X67" s="253"/>
      <c r="Y67" s="253"/>
      <c r="Z67" s="254"/>
      <c r="AA67" s="265"/>
      <c r="AB67" s="220"/>
      <c r="AC67" s="220"/>
      <c r="AD67" s="266"/>
      <c r="AE67" s="266"/>
      <c r="AF67" s="266"/>
      <c r="AG67" s="266"/>
      <c r="AH67" s="266"/>
      <c r="AI67" s="266"/>
      <c r="AJ67" s="267"/>
      <c r="AL67" s="218"/>
      <c r="AM67" s="219"/>
      <c r="AN67" s="220"/>
      <c r="AO67" s="220"/>
      <c r="AP67" s="220"/>
      <c r="AQ67" s="220"/>
      <c r="AR67" s="220"/>
      <c r="AS67" s="220"/>
      <c r="AT67" s="220"/>
      <c r="AU67" s="220"/>
    </row>
    <row r="68" spans="2:47" ht="14.1" customHeight="1">
      <c r="B68" s="229"/>
      <c r="C68" s="236"/>
      <c r="D68" s="236"/>
      <c r="E68" s="236"/>
      <c r="F68" s="236"/>
      <c r="G68" s="236"/>
      <c r="H68" s="236"/>
      <c r="I68" s="230"/>
      <c r="J68" s="230"/>
      <c r="K68" s="230"/>
      <c r="L68" s="231"/>
      <c r="M68" s="232"/>
      <c r="N68" s="233"/>
      <c r="O68" s="233"/>
      <c r="P68" s="233"/>
      <c r="Q68" s="233"/>
      <c r="R68" s="233"/>
      <c r="S68" s="259"/>
      <c r="T68" s="317" t="str">
        <f>IF(AQ67=1,"",IF(OR(AQ67="",AQ67=0),"",AP68))</f>
        <v/>
      </c>
      <c r="U68" s="318"/>
      <c r="V68" s="319"/>
      <c r="W68" s="320" t="str">
        <f>IF(OR(AQ67=1,AQ67=0),"",+IF(AO68="","",INT(AO68)))</f>
        <v/>
      </c>
      <c r="X68" s="321"/>
      <c r="Y68" s="321"/>
      <c r="Z68" s="255" t="str">
        <f>IF(OR(AQ67=1,AQ67=0),"",+IF(AO68="","",IF(AO68-INT(AO68),AO68-INT(AO68),".00")))</f>
        <v/>
      </c>
      <c r="AA68" s="268"/>
      <c r="AB68" s="269"/>
      <c r="AC68" s="269"/>
      <c r="AD68" s="270"/>
      <c r="AE68" s="270"/>
      <c r="AF68" s="271"/>
      <c r="AG68" s="272"/>
      <c r="AH68" s="272"/>
      <c r="AI68" s="272"/>
      <c r="AJ68" s="273"/>
      <c r="AM68" s="219"/>
      <c r="AN68" s="220"/>
      <c r="AO68" s="220"/>
      <c r="AP68" s="220"/>
      <c r="AQ68" s="220"/>
      <c r="AR68" s="220"/>
    </row>
    <row r="69" spans="2:47" s="142" customFormat="1" ht="14.1" customHeight="1">
      <c r="B69" s="239"/>
      <c r="C69" s="240"/>
      <c r="D69" s="240"/>
      <c r="E69" s="240"/>
      <c r="F69" s="240"/>
      <c r="G69" s="240"/>
      <c r="H69" s="240"/>
      <c r="I69" s="240"/>
      <c r="J69" s="240"/>
      <c r="K69" s="240"/>
      <c r="L69" s="241"/>
      <c r="M69" s="242"/>
      <c r="N69" s="243"/>
      <c r="O69" s="243"/>
      <c r="P69" s="243"/>
      <c r="Q69" s="243"/>
      <c r="R69" s="243"/>
      <c r="S69" s="247"/>
      <c r="T69" s="244"/>
      <c r="U69" s="243"/>
      <c r="V69" s="256"/>
      <c r="W69" s="246"/>
      <c r="X69" s="242"/>
      <c r="Y69" s="242"/>
      <c r="Z69" s="247"/>
      <c r="AA69" s="260"/>
      <c r="AB69" s="261"/>
      <c r="AC69" s="261"/>
      <c r="AD69" s="262"/>
      <c r="AE69" s="262"/>
      <c r="AF69" s="263"/>
      <c r="AG69" s="263"/>
      <c r="AH69" s="263"/>
      <c r="AI69" s="263"/>
      <c r="AJ69" s="264"/>
      <c r="AL69" s="218"/>
      <c r="AM69" s="219"/>
      <c r="AN69" s="220"/>
      <c r="AO69" s="220"/>
      <c r="AP69" s="220"/>
      <c r="AQ69" s="220"/>
      <c r="AR69" s="220"/>
      <c r="AS69" s="220"/>
      <c r="AT69" s="220"/>
      <c r="AU69" s="220"/>
    </row>
    <row r="70" spans="2:47" ht="14.1" customHeight="1">
      <c r="B70" s="248"/>
      <c r="C70" s="279" t="str">
        <f>IF(AND($AQ70=0,$AM70="本工事費"),$AM70,IF(AND($AQ70=0,$AM70="附帯工事費"),$AM70,IF($AQ70=1,IF($AM70="","",$AM70),"")))</f>
        <v/>
      </c>
      <c r="D70" s="316" t="str">
        <f>IF($AQ70=2,IF($AM70="","",$AM70),"")</f>
        <v/>
      </c>
      <c r="E70" s="316"/>
      <c r="F70" s="316"/>
      <c r="G70" s="316"/>
      <c r="H70" s="316"/>
      <c r="I70" s="249"/>
      <c r="J70" s="249"/>
      <c r="K70" s="249"/>
      <c r="L70" s="169"/>
      <c r="M70" s="166"/>
      <c r="N70" s="250"/>
      <c r="O70" s="250"/>
      <c r="P70" s="250"/>
      <c r="Q70" s="250"/>
      <c r="R70" s="250"/>
      <c r="S70" s="257"/>
      <c r="T70" s="251"/>
      <c r="U70" s="250"/>
      <c r="V70" s="258"/>
      <c r="W70" s="252"/>
      <c r="X70" s="253"/>
      <c r="Y70" s="253"/>
      <c r="Z70" s="254"/>
      <c r="AA70" s="265"/>
      <c r="AB70" s="220"/>
      <c r="AC70" s="220"/>
      <c r="AD70" s="266"/>
      <c r="AE70" s="266"/>
      <c r="AF70" s="266"/>
      <c r="AG70" s="266"/>
      <c r="AH70" s="266"/>
      <c r="AI70" s="266"/>
      <c r="AJ70" s="267"/>
      <c r="AM70" s="219"/>
      <c r="AN70" s="220"/>
      <c r="AO70" s="220"/>
      <c r="AP70" s="220"/>
      <c r="AQ70" s="220"/>
      <c r="AR70" s="220"/>
    </row>
    <row r="71" spans="2:47" s="142" customFormat="1" ht="14.1" customHeight="1">
      <c r="B71" s="229"/>
      <c r="C71" s="236"/>
      <c r="D71" s="236"/>
      <c r="E71" s="236"/>
      <c r="F71" s="236"/>
      <c r="G71" s="236"/>
      <c r="H71" s="236"/>
      <c r="I71" s="230"/>
      <c r="J71" s="230"/>
      <c r="K71" s="230"/>
      <c r="L71" s="231"/>
      <c r="M71" s="232"/>
      <c r="N71" s="233"/>
      <c r="O71" s="233"/>
      <c r="P71" s="233"/>
      <c r="Q71" s="233"/>
      <c r="R71" s="233"/>
      <c r="S71" s="259"/>
      <c r="T71" s="317" t="str">
        <f>IF(AQ70=1,"",IF(OR(AQ70="",AQ70=0),"",AP71))</f>
        <v/>
      </c>
      <c r="U71" s="318"/>
      <c r="V71" s="319"/>
      <c r="W71" s="320" t="str">
        <f>IF(OR(AQ70=1,AQ70=0),"",+IF(AO71="","",INT(AO71)))</f>
        <v/>
      </c>
      <c r="X71" s="321"/>
      <c r="Y71" s="321"/>
      <c r="Z71" s="255" t="str">
        <f>IF(OR(AQ70=1,AQ70=0),"",+IF(AO71="","",IF(AO71-INT(AO71),AO71-INT(AO71),".00")))</f>
        <v/>
      </c>
      <c r="AA71" s="268"/>
      <c r="AB71" s="269"/>
      <c r="AC71" s="269"/>
      <c r="AD71" s="270"/>
      <c r="AE71" s="270"/>
      <c r="AF71" s="271"/>
      <c r="AG71" s="272"/>
      <c r="AH71" s="272"/>
      <c r="AI71" s="272"/>
      <c r="AJ71" s="273"/>
      <c r="AL71" s="218"/>
      <c r="AM71" s="219"/>
      <c r="AN71" s="220"/>
      <c r="AO71" s="220"/>
      <c r="AP71" s="220"/>
      <c r="AQ71" s="220"/>
      <c r="AR71" s="220"/>
      <c r="AS71" s="220"/>
      <c r="AT71" s="220"/>
      <c r="AU71" s="220"/>
    </row>
    <row r="72" spans="2:47" ht="14.1" customHeight="1">
      <c r="B72" s="239"/>
      <c r="C72" s="240"/>
      <c r="D72" s="240"/>
      <c r="E72" s="240"/>
      <c r="F72" s="240"/>
      <c r="G72" s="240"/>
      <c r="H72" s="240"/>
      <c r="I72" s="240"/>
      <c r="J72" s="240"/>
      <c r="K72" s="240"/>
      <c r="L72" s="241"/>
      <c r="M72" s="242"/>
      <c r="N72" s="243"/>
      <c r="O72" s="243"/>
      <c r="P72" s="243"/>
      <c r="Q72" s="243"/>
      <c r="R72" s="243"/>
      <c r="S72" s="247"/>
      <c r="T72" s="244"/>
      <c r="U72" s="243"/>
      <c r="V72" s="256"/>
      <c r="W72" s="246"/>
      <c r="X72" s="242"/>
      <c r="Y72" s="242"/>
      <c r="Z72" s="247"/>
      <c r="AA72" s="260"/>
      <c r="AB72" s="261"/>
      <c r="AC72" s="261"/>
      <c r="AD72" s="262"/>
      <c r="AE72" s="262"/>
      <c r="AF72" s="263"/>
      <c r="AG72" s="263"/>
      <c r="AH72" s="263"/>
      <c r="AI72" s="263"/>
      <c r="AJ72" s="264"/>
      <c r="AM72" s="219"/>
      <c r="AN72" s="220"/>
      <c r="AO72" s="220"/>
      <c r="AP72" s="220"/>
      <c r="AQ72" s="220"/>
      <c r="AR72" s="220"/>
    </row>
    <row r="73" spans="2:47" s="142" customFormat="1" ht="14.1" customHeight="1">
      <c r="B73" s="248"/>
      <c r="C73" s="279" t="str">
        <f>IF(AND($AQ73=0,$AM73="本工事費"),$AM73,IF(AND($AQ73=0,$AM73="附帯工事費"),$AM73,IF($AQ73=1,IF($AM73="","",$AM73),"")))</f>
        <v/>
      </c>
      <c r="D73" s="316" t="str">
        <f>IF($AQ73=2,IF($AM73="","",$AM73),"")</f>
        <v/>
      </c>
      <c r="E73" s="316"/>
      <c r="F73" s="316"/>
      <c r="G73" s="316"/>
      <c r="H73" s="316"/>
      <c r="I73" s="249"/>
      <c r="J73" s="249"/>
      <c r="K73" s="249"/>
      <c r="L73" s="169"/>
      <c r="M73" s="166"/>
      <c r="N73" s="250"/>
      <c r="O73" s="250"/>
      <c r="P73" s="250"/>
      <c r="Q73" s="250"/>
      <c r="R73" s="250"/>
      <c r="S73" s="257"/>
      <c r="T73" s="251"/>
      <c r="U73" s="250"/>
      <c r="V73" s="258"/>
      <c r="W73" s="252"/>
      <c r="X73" s="253"/>
      <c r="Y73" s="253"/>
      <c r="Z73" s="254"/>
      <c r="AA73" s="265"/>
      <c r="AB73" s="220"/>
      <c r="AC73" s="220"/>
      <c r="AD73" s="266"/>
      <c r="AE73" s="266"/>
      <c r="AF73" s="266"/>
      <c r="AG73" s="266"/>
      <c r="AH73" s="266"/>
      <c r="AI73" s="266"/>
      <c r="AJ73" s="267"/>
      <c r="AL73" s="218"/>
      <c r="AM73" s="219"/>
      <c r="AN73" s="220"/>
      <c r="AO73" s="220"/>
      <c r="AP73" s="220"/>
      <c r="AQ73" s="220"/>
      <c r="AR73" s="220"/>
      <c r="AS73" s="220"/>
      <c r="AT73" s="220"/>
      <c r="AU73" s="220"/>
    </row>
    <row r="74" spans="2:47" s="142" customFormat="1" ht="14.1" customHeight="1">
      <c r="B74" s="229"/>
      <c r="C74" s="236"/>
      <c r="D74" s="236"/>
      <c r="E74" s="236"/>
      <c r="F74" s="236"/>
      <c r="G74" s="236"/>
      <c r="H74" s="236"/>
      <c r="I74" s="230"/>
      <c r="J74" s="230"/>
      <c r="K74" s="230"/>
      <c r="L74" s="231"/>
      <c r="M74" s="232"/>
      <c r="N74" s="233"/>
      <c r="O74" s="233"/>
      <c r="P74" s="233"/>
      <c r="Q74" s="233"/>
      <c r="R74" s="233"/>
      <c r="S74" s="259"/>
      <c r="T74" s="317" t="str">
        <f>IF(AQ73=1,"",IF(OR(AQ73="",AQ73=0),"",AP74))</f>
        <v/>
      </c>
      <c r="U74" s="318"/>
      <c r="V74" s="319"/>
      <c r="W74" s="320" t="str">
        <f>IF(OR(AQ73=1,AQ73=0),"",+IF(AO74="","",INT(AO74)))</f>
        <v/>
      </c>
      <c r="X74" s="321"/>
      <c r="Y74" s="321"/>
      <c r="Z74" s="255" t="str">
        <f>IF(OR(AQ73=1,AQ73=0),"",+IF(AO74="","",IF(AO74-INT(AO74),AO74-INT(AO74),".00")))</f>
        <v/>
      </c>
      <c r="AA74" s="268"/>
      <c r="AB74" s="269"/>
      <c r="AC74" s="269"/>
      <c r="AD74" s="270"/>
      <c r="AE74" s="270"/>
      <c r="AF74" s="271"/>
      <c r="AG74" s="272"/>
      <c r="AH74" s="272"/>
      <c r="AI74" s="272"/>
      <c r="AJ74" s="273"/>
      <c r="AL74" s="218"/>
      <c r="AM74" s="219"/>
      <c r="AN74" s="220"/>
      <c r="AO74" s="220"/>
      <c r="AP74" s="220"/>
      <c r="AQ74" s="220"/>
      <c r="AR74" s="220"/>
      <c r="AS74" s="220"/>
      <c r="AT74" s="220"/>
      <c r="AU74" s="220"/>
    </row>
    <row r="75" spans="2:47" s="142" customFormat="1" ht="14.1" customHeight="1">
      <c r="B75" s="239"/>
      <c r="C75" s="240"/>
      <c r="D75" s="240"/>
      <c r="E75" s="240"/>
      <c r="F75" s="240"/>
      <c r="G75" s="240"/>
      <c r="H75" s="240"/>
      <c r="I75" s="240"/>
      <c r="J75" s="240"/>
      <c r="K75" s="240"/>
      <c r="L75" s="241"/>
      <c r="M75" s="242"/>
      <c r="N75" s="243"/>
      <c r="O75" s="243"/>
      <c r="P75" s="243"/>
      <c r="Q75" s="243"/>
      <c r="R75" s="243"/>
      <c r="S75" s="247"/>
      <c r="T75" s="244"/>
      <c r="U75" s="243"/>
      <c r="V75" s="256"/>
      <c r="W75" s="246"/>
      <c r="X75" s="242"/>
      <c r="Y75" s="242"/>
      <c r="Z75" s="247"/>
      <c r="AA75" s="260"/>
      <c r="AB75" s="261"/>
      <c r="AC75" s="261"/>
      <c r="AD75" s="262"/>
      <c r="AE75" s="262"/>
      <c r="AF75" s="263"/>
      <c r="AG75" s="263"/>
      <c r="AH75" s="263"/>
      <c r="AI75" s="263"/>
      <c r="AJ75" s="264"/>
      <c r="AL75" s="218"/>
      <c r="AM75" s="219"/>
      <c r="AN75" s="220"/>
      <c r="AO75" s="220"/>
      <c r="AP75" s="220"/>
      <c r="AQ75" s="220"/>
      <c r="AR75" s="220"/>
      <c r="AS75" s="220"/>
      <c r="AT75" s="220"/>
      <c r="AU75" s="220"/>
    </row>
    <row r="76" spans="2:47" s="142" customFormat="1" ht="14.1" customHeight="1">
      <c r="B76" s="248"/>
      <c r="C76" s="279" t="str">
        <f>IF(AND($AQ76=0,$AM76="本工事費"),$AM76,IF(AND($AQ76=0,$AM76="附帯工事費"),$AM76,IF($AQ76=1,IF($AM76="","",$AM76),"")))</f>
        <v/>
      </c>
      <c r="D76" s="316" t="str">
        <f>IF($AQ76=2,IF($AM76="","",$AM76),"")</f>
        <v/>
      </c>
      <c r="E76" s="316"/>
      <c r="F76" s="316"/>
      <c r="G76" s="316"/>
      <c r="H76" s="316"/>
      <c r="I76" s="249"/>
      <c r="J76" s="249"/>
      <c r="K76" s="249"/>
      <c r="L76" s="169"/>
      <c r="M76" s="166"/>
      <c r="N76" s="250"/>
      <c r="O76" s="250"/>
      <c r="P76" s="250"/>
      <c r="Q76" s="250"/>
      <c r="R76" s="250"/>
      <c r="S76" s="257"/>
      <c r="T76" s="251"/>
      <c r="U76" s="250"/>
      <c r="V76" s="258"/>
      <c r="W76" s="252"/>
      <c r="X76" s="253"/>
      <c r="Y76" s="253"/>
      <c r="Z76" s="254"/>
      <c r="AA76" s="265"/>
      <c r="AB76" s="220"/>
      <c r="AC76" s="220"/>
      <c r="AD76" s="266"/>
      <c r="AE76" s="266"/>
      <c r="AF76" s="266"/>
      <c r="AG76" s="266"/>
      <c r="AH76" s="266"/>
      <c r="AI76" s="266"/>
      <c r="AJ76" s="267"/>
      <c r="AL76" s="218"/>
      <c r="AM76" s="219"/>
      <c r="AN76" s="220"/>
      <c r="AO76" s="220"/>
      <c r="AP76" s="220"/>
      <c r="AQ76" s="220"/>
      <c r="AR76" s="220"/>
      <c r="AS76" s="220"/>
      <c r="AT76" s="220"/>
      <c r="AU76" s="220"/>
    </row>
    <row r="77" spans="2:47" s="142" customFormat="1" ht="14.1" customHeight="1">
      <c r="B77" s="229"/>
      <c r="C77" s="236"/>
      <c r="D77" s="236"/>
      <c r="E77" s="236"/>
      <c r="F77" s="236"/>
      <c r="G77" s="236"/>
      <c r="H77" s="236"/>
      <c r="I77" s="230"/>
      <c r="J77" s="230"/>
      <c r="K77" s="230"/>
      <c r="L77" s="231"/>
      <c r="M77" s="232"/>
      <c r="N77" s="233"/>
      <c r="O77" s="233"/>
      <c r="P77" s="233"/>
      <c r="Q77" s="233"/>
      <c r="R77" s="233"/>
      <c r="S77" s="259"/>
      <c r="T77" s="317" t="str">
        <f>IF(AQ76=1,"",IF(OR(AQ76="",AQ76=0),"",AP77))</f>
        <v/>
      </c>
      <c r="U77" s="318"/>
      <c r="V77" s="319"/>
      <c r="W77" s="320" t="str">
        <f>IF(OR(AQ76=1,AQ76=0),"",+IF(AO77="","",INT(AO77)))</f>
        <v/>
      </c>
      <c r="X77" s="321"/>
      <c r="Y77" s="321"/>
      <c r="Z77" s="255" t="str">
        <f>IF(OR(AQ76=1,AQ76=0),"",+IF(AO77="","",IF(AO77-INT(AO77),AO77-INT(AO77),".00")))</f>
        <v/>
      </c>
      <c r="AA77" s="268"/>
      <c r="AB77" s="269"/>
      <c r="AC77" s="269"/>
      <c r="AD77" s="270"/>
      <c r="AE77" s="270"/>
      <c r="AF77" s="271"/>
      <c r="AG77" s="272"/>
      <c r="AH77" s="272"/>
      <c r="AI77" s="272"/>
      <c r="AJ77" s="273"/>
      <c r="AL77" s="218"/>
      <c r="AM77" s="219"/>
      <c r="AN77" s="220"/>
      <c r="AO77" s="220"/>
      <c r="AP77" s="220"/>
      <c r="AQ77" s="220"/>
      <c r="AR77" s="220"/>
      <c r="AS77" s="220"/>
      <c r="AT77" s="220"/>
      <c r="AU77" s="220"/>
    </row>
    <row r="78" spans="2:47" s="142" customFormat="1" ht="14.1" customHeight="1">
      <c r="B78" s="239"/>
      <c r="C78" s="240"/>
      <c r="D78" s="240"/>
      <c r="E78" s="240"/>
      <c r="F78" s="240"/>
      <c r="G78" s="240"/>
      <c r="H78" s="240"/>
      <c r="I78" s="240"/>
      <c r="J78" s="240"/>
      <c r="K78" s="240"/>
      <c r="L78" s="241"/>
      <c r="M78" s="242"/>
      <c r="N78" s="243"/>
      <c r="O78" s="243"/>
      <c r="P78" s="243"/>
      <c r="Q78" s="243"/>
      <c r="R78" s="243"/>
      <c r="S78" s="247"/>
      <c r="T78" s="244"/>
      <c r="U78" s="243"/>
      <c r="V78" s="256"/>
      <c r="W78" s="246"/>
      <c r="X78" s="242"/>
      <c r="Y78" s="242"/>
      <c r="Z78" s="247"/>
      <c r="AA78" s="260"/>
      <c r="AB78" s="261"/>
      <c r="AC78" s="261"/>
      <c r="AD78" s="262"/>
      <c r="AE78" s="262"/>
      <c r="AF78" s="263"/>
      <c r="AG78" s="263"/>
      <c r="AH78" s="263"/>
      <c r="AI78" s="263"/>
      <c r="AJ78" s="264"/>
      <c r="AL78" s="218"/>
      <c r="AM78" s="219"/>
      <c r="AN78" s="220"/>
      <c r="AO78" s="220"/>
      <c r="AP78" s="220"/>
      <c r="AQ78" s="220"/>
      <c r="AR78" s="220"/>
      <c r="AS78" s="220"/>
      <c r="AT78" s="220"/>
      <c r="AU78" s="220"/>
    </row>
    <row r="79" spans="2:47" s="142" customFormat="1" ht="14.1" customHeight="1">
      <c r="B79" s="248"/>
      <c r="C79" s="279" t="str">
        <f>IF(AND($AQ79=0,$AM79="本工事費"),$AM79,IF(AND($AQ79=0,$AM79="附帯工事費"),$AM79,IF($AQ79=1,IF($AM79="","",$AM79),"")))</f>
        <v/>
      </c>
      <c r="D79" s="316" t="str">
        <f>IF($AQ79=2,IF($AM79="","",$AM79),"")</f>
        <v/>
      </c>
      <c r="E79" s="316"/>
      <c r="F79" s="316"/>
      <c r="G79" s="316"/>
      <c r="H79" s="316"/>
      <c r="I79" s="249"/>
      <c r="J79" s="249"/>
      <c r="K79" s="249"/>
      <c r="L79" s="169"/>
      <c r="M79" s="166"/>
      <c r="N79" s="250"/>
      <c r="O79" s="250"/>
      <c r="P79" s="250"/>
      <c r="Q79" s="250"/>
      <c r="R79" s="250"/>
      <c r="S79" s="257"/>
      <c r="T79" s="251"/>
      <c r="U79" s="250"/>
      <c r="V79" s="258"/>
      <c r="W79" s="252"/>
      <c r="X79" s="253"/>
      <c r="Y79" s="253"/>
      <c r="Z79" s="254"/>
      <c r="AA79" s="265"/>
      <c r="AB79" s="220"/>
      <c r="AC79" s="220"/>
      <c r="AD79" s="266"/>
      <c r="AE79" s="266"/>
      <c r="AF79" s="266"/>
      <c r="AG79" s="266"/>
      <c r="AH79" s="266"/>
      <c r="AI79" s="266"/>
      <c r="AJ79" s="267"/>
      <c r="AL79" s="218"/>
      <c r="AM79" s="219"/>
      <c r="AN79" s="220"/>
      <c r="AO79" s="220"/>
      <c r="AP79" s="220"/>
      <c r="AQ79" s="220"/>
      <c r="AR79" s="220"/>
      <c r="AS79" s="220"/>
      <c r="AT79" s="220"/>
      <c r="AU79" s="220"/>
    </row>
    <row r="80" spans="2:47" s="142" customFormat="1" ht="14.1" customHeight="1">
      <c r="B80" s="229"/>
      <c r="C80" s="236"/>
      <c r="D80" s="236"/>
      <c r="E80" s="236"/>
      <c r="F80" s="236"/>
      <c r="G80" s="236"/>
      <c r="H80" s="236"/>
      <c r="I80" s="230"/>
      <c r="J80" s="230"/>
      <c r="K80" s="230"/>
      <c r="L80" s="231"/>
      <c r="M80" s="232"/>
      <c r="N80" s="233"/>
      <c r="O80" s="233"/>
      <c r="P80" s="233"/>
      <c r="Q80" s="233"/>
      <c r="R80" s="233"/>
      <c r="S80" s="259"/>
      <c r="T80" s="317" t="str">
        <f>IF(AQ79=1,"",IF(OR(AQ79="",AQ79=0),"",AP80))</f>
        <v/>
      </c>
      <c r="U80" s="318"/>
      <c r="V80" s="319"/>
      <c r="W80" s="320" t="str">
        <f>IF(OR(AQ79=1,AQ79=0),"",+IF(AO80="","",INT(AO80)))</f>
        <v/>
      </c>
      <c r="X80" s="321"/>
      <c r="Y80" s="321"/>
      <c r="Z80" s="255" t="str">
        <f>IF(OR(AQ79=1,AQ79=0),"",+IF(AO80="","",IF(AO80-INT(AO80),AO80-INT(AO80),".00")))</f>
        <v/>
      </c>
      <c r="AA80" s="268"/>
      <c r="AB80" s="269"/>
      <c r="AC80" s="269"/>
      <c r="AD80" s="270"/>
      <c r="AE80" s="270"/>
      <c r="AF80" s="271"/>
      <c r="AG80" s="272"/>
      <c r="AH80" s="272"/>
      <c r="AI80" s="272"/>
      <c r="AJ80" s="273"/>
      <c r="AL80" s="218"/>
      <c r="AM80" s="219"/>
      <c r="AN80" s="220"/>
      <c r="AO80" s="220"/>
      <c r="AP80" s="220"/>
      <c r="AQ80" s="220"/>
      <c r="AR80" s="220"/>
      <c r="AS80" s="220"/>
      <c r="AT80" s="220"/>
      <c r="AU80" s="220"/>
    </row>
    <row r="81" spans="1:47" s="142" customFormat="1" ht="15" customHeight="1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9"/>
      <c r="M81" s="129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L81" s="218"/>
      <c r="AM81" s="219"/>
      <c r="AN81" s="220"/>
      <c r="AO81" s="220"/>
      <c r="AP81" s="220"/>
      <c r="AQ81" s="220"/>
      <c r="AR81" s="220"/>
      <c r="AS81" s="220"/>
      <c r="AT81" s="220"/>
      <c r="AU81" s="220"/>
    </row>
    <row r="82" spans="1:47" s="142" customFormat="1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9"/>
      <c r="M82" s="129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322" t="s">
        <v>353</v>
      </c>
      <c r="AJ82" s="322"/>
      <c r="AL82" s="218"/>
      <c r="AM82" s="219"/>
      <c r="AN82" s="220"/>
      <c r="AO82" s="220"/>
      <c r="AP82" s="220"/>
      <c r="AQ82" s="220"/>
      <c r="AR82" s="220"/>
      <c r="AS82" s="220"/>
      <c r="AT82" s="220"/>
      <c r="AU82" s="220"/>
    </row>
    <row r="83" spans="1:47" s="142" customFormat="1" ht="3" customHeight="1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9"/>
      <c r="M83" s="129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70"/>
      <c r="AG83" s="170"/>
      <c r="AH83" s="170"/>
      <c r="AI83" s="170"/>
      <c r="AJ83" s="130"/>
      <c r="AL83" s="218"/>
      <c r="AM83" s="219"/>
      <c r="AN83" s="220"/>
      <c r="AO83" s="220"/>
      <c r="AP83" s="220"/>
      <c r="AQ83" s="220"/>
      <c r="AR83" s="220"/>
      <c r="AS83" s="220"/>
      <c r="AT83" s="220"/>
      <c r="AU83" s="220"/>
    </row>
    <row r="84" spans="1:47" s="24" customFormat="1" ht="12" customHeight="1">
      <c r="B84" s="222"/>
      <c r="C84" s="223"/>
      <c r="D84" s="223"/>
      <c r="E84" s="223"/>
      <c r="F84" s="223"/>
      <c r="G84" s="223"/>
      <c r="H84" s="223"/>
      <c r="I84" s="223"/>
      <c r="J84" s="223"/>
      <c r="K84" s="223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5"/>
      <c r="AL84" s="215"/>
      <c r="AM84" s="216"/>
      <c r="AN84" s="217"/>
      <c r="AO84" s="217"/>
      <c r="AP84" s="217"/>
      <c r="AQ84" s="217"/>
      <c r="AR84" s="217"/>
      <c r="AS84" s="217"/>
      <c r="AT84" s="217"/>
      <c r="AU84" s="217"/>
    </row>
    <row r="85" spans="1:47" s="24" customFormat="1" ht="14.45" customHeight="1">
      <c r="B85" s="226"/>
      <c r="C85" s="161"/>
      <c r="D85" s="161" t="s">
        <v>337</v>
      </c>
      <c r="E85" s="161"/>
      <c r="F85" s="161"/>
      <c r="G85" s="161"/>
      <c r="H85" s="227"/>
      <c r="I85" s="161" t="s">
        <v>350</v>
      </c>
      <c r="J85" s="227"/>
      <c r="K85" s="161"/>
      <c r="L85" s="162"/>
      <c r="M85" s="162"/>
      <c r="N85" s="162"/>
      <c r="O85" s="162"/>
      <c r="P85" s="162"/>
      <c r="Q85" s="162"/>
      <c r="R85" s="162"/>
      <c r="S85" s="162"/>
      <c r="T85" s="227"/>
      <c r="U85" s="227"/>
      <c r="V85" s="227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228"/>
      <c r="AL85" s="215"/>
      <c r="AM85" s="216"/>
      <c r="AN85" s="217"/>
      <c r="AO85" s="217"/>
      <c r="AP85" s="217"/>
      <c r="AQ85" s="217"/>
      <c r="AR85" s="217"/>
      <c r="AS85" s="217"/>
      <c r="AT85" s="217"/>
      <c r="AU85" s="217"/>
    </row>
    <row r="86" spans="1:47" ht="12" customHeight="1">
      <c r="B86" s="229"/>
      <c r="C86" s="230"/>
      <c r="D86" s="230"/>
      <c r="E86" s="230"/>
      <c r="F86" s="230"/>
      <c r="G86" s="230"/>
      <c r="H86" s="230"/>
      <c r="I86" s="230"/>
      <c r="J86" s="230"/>
      <c r="K86" s="230"/>
      <c r="L86" s="231"/>
      <c r="M86" s="232"/>
      <c r="N86" s="233"/>
      <c r="O86" s="233"/>
      <c r="P86" s="233"/>
      <c r="Q86" s="233"/>
      <c r="R86" s="233"/>
      <c r="S86" s="233"/>
      <c r="T86" s="233"/>
      <c r="U86" s="233"/>
      <c r="V86" s="232"/>
      <c r="W86" s="232"/>
      <c r="X86" s="233"/>
      <c r="Y86" s="232"/>
      <c r="Z86" s="232"/>
      <c r="AA86" s="234"/>
      <c r="AB86" s="234"/>
      <c r="AC86" s="234"/>
      <c r="AD86" s="234"/>
      <c r="AE86" s="234"/>
      <c r="AF86" s="231"/>
      <c r="AG86" s="231"/>
      <c r="AH86" s="231"/>
      <c r="AI86" s="231"/>
      <c r="AJ86" s="235"/>
      <c r="AM86" s="219"/>
      <c r="AN86" s="220"/>
      <c r="AO86" s="220"/>
      <c r="AP86" s="220"/>
      <c r="AQ86" s="220"/>
      <c r="AR86" s="220"/>
    </row>
    <row r="87" spans="1:47" s="142" customFormat="1" ht="14.1" customHeight="1">
      <c r="B87" s="229"/>
      <c r="C87" s="236"/>
      <c r="D87" s="274"/>
      <c r="E87" s="323" t="s">
        <v>351</v>
      </c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238"/>
      <c r="T87" s="325" t="s">
        <v>330</v>
      </c>
      <c r="U87" s="326"/>
      <c r="V87" s="327"/>
      <c r="W87" s="328" t="s">
        <v>355</v>
      </c>
      <c r="X87" s="329"/>
      <c r="Y87" s="329"/>
      <c r="Z87" s="330"/>
      <c r="AA87" s="331" t="s">
        <v>352</v>
      </c>
      <c r="AB87" s="332"/>
      <c r="AC87" s="332"/>
      <c r="AD87" s="332"/>
      <c r="AE87" s="332"/>
      <c r="AF87" s="332"/>
      <c r="AG87" s="332"/>
      <c r="AH87" s="332"/>
      <c r="AI87" s="332"/>
      <c r="AJ87" s="333"/>
      <c r="AL87" s="218"/>
      <c r="AM87" s="219"/>
      <c r="AN87" s="220"/>
      <c r="AO87" s="220"/>
      <c r="AP87" s="220"/>
      <c r="AQ87" s="220"/>
      <c r="AR87" s="220"/>
      <c r="AS87" s="220"/>
      <c r="AT87" s="220"/>
      <c r="AU87" s="220"/>
    </row>
    <row r="88" spans="1:47" s="142" customFormat="1" ht="14.1" customHeight="1">
      <c r="B88" s="239"/>
      <c r="C88" s="240"/>
      <c r="D88" s="240"/>
      <c r="E88" s="240"/>
      <c r="F88" s="240"/>
      <c r="G88" s="240"/>
      <c r="H88" s="240"/>
      <c r="I88" s="240"/>
      <c r="J88" s="240"/>
      <c r="K88" s="240"/>
      <c r="L88" s="241"/>
      <c r="M88" s="242"/>
      <c r="N88" s="243"/>
      <c r="O88" s="243"/>
      <c r="P88" s="243"/>
      <c r="Q88" s="243"/>
      <c r="R88" s="243"/>
      <c r="S88" s="243"/>
      <c r="T88" s="244"/>
      <c r="U88" s="243"/>
      <c r="V88" s="245"/>
      <c r="W88" s="246"/>
      <c r="X88" s="242"/>
      <c r="Y88" s="242"/>
      <c r="Z88" s="247"/>
      <c r="AA88" s="260"/>
      <c r="AB88" s="261"/>
      <c r="AC88" s="261"/>
      <c r="AD88" s="262"/>
      <c r="AE88" s="262"/>
      <c r="AF88" s="263"/>
      <c r="AG88" s="263"/>
      <c r="AH88" s="263"/>
      <c r="AI88" s="263"/>
      <c r="AJ88" s="264"/>
      <c r="AL88" s="218"/>
      <c r="AM88" s="219"/>
      <c r="AN88" s="220"/>
      <c r="AO88" s="220"/>
      <c r="AP88" s="220"/>
      <c r="AQ88" s="220"/>
      <c r="AR88" s="220"/>
      <c r="AS88" s="220"/>
      <c r="AT88" s="220"/>
      <c r="AU88" s="220"/>
    </row>
    <row r="89" spans="1:47" s="142" customFormat="1" ht="14.1" customHeight="1">
      <c r="B89" s="248"/>
      <c r="C89" s="279" t="str">
        <f>IF(AND($AQ89=0,$AM89="本工事費"),$AM89,IF(AND($AQ89=0,$AM89="附帯工事費"),$AM89,IF($AQ89=1,IF($AM89="","",$AM89),"")))</f>
        <v/>
      </c>
      <c r="D89" s="316" t="str">
        <f>IF($AQ89=2,IF($AM89="","",$AM89),"")</f>
        <v/>
      </c>
      <c r="E89" s="316"/>
      <c r="F89" s="316"/>
      <c r="G89" s="316"/>
      <c r="H89" s="316"/>
      <c r="I89" s="249"/>
      <c r="J89" s="249"/>
      <c r="K89" s="249"/>
      <c r="L89" s="169"/>
      <c r="M89" s="166"/>
      <c r="N89" s="250"/>
      <c r="O89" s="250"/>
      <c r="P89" s="250"/>
      <c r="Q89" s="250"/>
      <c r="R89" s="250"/>
      <c r="S89" s="250"/>
      <c r="T89" s="251"/>
      <c r="U89" s="250"/>
      <c r="V89" s="227"/>
      <c r="W89" s="252"/>
      <c r="X89" s="253"/>
      <c r="Y89" s="253"/>
      <c r="Z89" s="254"/>
      <c r="AA89" s="265"/>
      <c r="AB89" s="220"/>
      <c r="AC89" s="220"/>
      <c r="AD89" s="266"/>
      <c r="AE89" s="266"/>
      <c r="AF89" s="266"/>
      <c r="AG89" s="266"/>
      <c r="AH89" s="266"/>
      <c r="AI89" s="266"/>
      <c r="AJ89" s="267"/>
      <c r="AL89" s="218"/>
      <c r="AM89" s="219"/>
      <c r="AN89" s="220"/>
      <c r="AO89" s="220"/>
      <c r="AP89" s="220"/>
      <c r="AQ89" s="220"/>
      <c r="AR89" s="220"/>
      <c r="AS89" s="220"/>
      <c r="AT89" s="220"/>
      <c r="AU89" s="220"/>
    </row>
    <row r="90" spans="1:47" s="142" customFormat="1" ht="14.1" customHeight="1">
      <c r="B90" s="229"/>
      <c r="C90" s="236"/>
      <c r="D90" s="236"/>
      <c r="E90" s="236"/>
      <c r="F90" s="236"/>
      <c r="G90" s="236"/>
      <c r="H90" s="236"/>
      <c r="I90" s="230"/>
      <c r="J90" s="230"/>
      <c r="K90" s="230"/>
      <c r="L90" s="231"/>
      <c r="M90" s="232"/>
      <c r="N90" s="233"/>
      <c r="O90" s="233"/>
      <c r="P90" s="233"/>
      <c r="Q90" s="233"/>
      <c r="R90" s="233"/>
      <c r="S90" s="233"/>
      <c r="T90" s="317" t="str">
        <f>IF(AQ89=1,"",IF(OR(AQ89="",AQ89=0),"",AP90))</f>
        <v/>
      </c>
      <c r="U90" s="318"/>
      <c r="V90" s="319"/>
      <c r="W90" s="320" t="str">
        <f>IF(OR(AQ89=1,AQ89=0),"",+IF(AO90="","",INT(AO90)))</f>
        <v/>
      </c>
      <c r="X90" s="321"/>
      <c r="Y90" s="321"/>
      <c r="Z90" s="255" t="str">
        <f>IF(OR(AQ89=1,AQ89=0),"",+IF(AO90="","",IF(AO90-INT(AO90),AO90-INT(AO90),".00")))</f>
        <v/>
      </c>
      <c r="AA90" s="268"/>
      <c r="AB90" s="269"/>
      <c r="AC90" s="269"/>
      <c r="AD90" s="270"/>
      <c r="AE90" s="270"/>
      <c r="AF90" s="271"/>
      <c r="AG90" s="272"/>
      <c r="AH90" s="272"/>
      <c r="AI90" s="272"/>
      <c r="AJ90" s="273"/>
      <c r="AL90" s="218"/>
      <c r="AM90" s="219"/>
      <c r="AN90" s="220"/>
      <c r="AO90" s="220"/>
      <c r="AP90" s="220"/>
      <c r="AQ90" s="220"/>
      <c r="AR90" s="220"/>
      <c r="AS90" s="220"/>
      <c r="AT90" s="220"/>
      <c r="AU90" s="220"/>
    </row>
    <row r="91" spans="1:47" s="142" customFormat="1" ht="14.1" customHeight="1">
      <c r="B91" s="239"/>
      <c r="C91" s="240"/>
      <c r="D91" s="240"/>
      <c r="E91" s="240"/>
      <c r="F91" s="240"/>
      <c r="G91" s="240"/>
      <c r="H91" s="240"/>
      <c r="I91" s="240"/>
      <c r="J91" s="240"/>
      <c r="K91" s="240"/>
      <c r="L91" s="241"/>
      <c r="M91" s="242"/>
      <c r="N91" s="243"/>
      <c r="O91" s="243"/>
      <c r="P91" s="243"/>
      <c r="Q91" s="243"/>
      <c r="R91" s="243"/>
      <c r="S91" s="247"/>
      <c r="T91" s="244"/>
      <c r="U91" s="243"/>
      <c r="V91" s="256"/>
      <c r="W91" s="246"/>
      <c r="X91" s="242"/>
      <c r="Y91" s="242"/>
      <c r="Z91" s="247"/>
      <c r="AA91" s="260"/>
      <c r="AB91" s="261"/>
      <c r="AC91" s="261"/>
      <c r="AD91" s="262"/>
      <c r="AE91" s="262"/>
      <c r="AF91" s="263"/>
      <c r="AG91" s="263"/>
      <c r="AH91" s="263"/>
      <c r="AI91" s="263"/>
      <c r="AJ91" s="264"/>
      <c r="AL91" s="218"/>
      <c r="AM91" s="219"/>
      <c r="AN91" s="220"/>
      <c r="AO91" s="220"/>
      <c r="AP91" s="220"/>
      <c r="AQ91" s="220"/>
      <c r="AR91" s="220"/>
      <c r="AS91" s="220"/>
      <c r="AT91" s="220"/>
      <c r="AU91" s="220"/>
    </row>
    <row r="92" spans="1:47" ht="14.1" customHeight="1">
      <c r="A92" s="142"/>
      <c r="B92" s="248"/>
      <c r="C92" s="279" t="str">
        <f>IF(AND($AQ92=0,$AM92="本工事費"),$AM92,IF(AND($AQ92=0,$AM92="附帯工事費"),$AM92,IF($AQ92=1,IF($AM92="","",$AM92),"")))</f>
        <v/>
      </c>
      <c r="D92" s="316" t="str">
        <f>IF($AQ92=2,IF($AM92="","",$AM92),"")</f>
        <v/>
      </c>
      <c r="E92" s="316"/>
      <c r="F92" s="316"/>
      <c r="G92" s="316"/>
      <c r="H92" s="316"/>
      <c r="I92" s="249"/>
      <c r="J92" s="249"/>
      <c r="K92" s="249"/>
      <c r="L92" s="169"/>
      <c r="M92" s="166"/>
      <c r="N92" s="250"/>
      <c r="O92" s="250"/>
      <c r="P92" s="250"/>
      <c r="Q92" s="250"/>
      <c r="R92" s="250"/>
      <c r="S92" s="257"/>
      <c r="T92" s="251"/>
      <c r="U92" s="250"/>
      <c r="V92" s="258"/>
      <c r="W92" s="252"/>
      <c r="X92" s="253"/>
      <c r="Y92" s="253"/>
      <c r="Z92" s="254"/>
      <c r="AA92" s="265"/>
      <c r="AB92" s="220"/>
      <c r="AC92" s="220"/>
      <c r="AD92" s="266"/>
      <c r="AE92" s="266"/>
      <c r="AF92" s="266"/>
      <c r="AG92" s="266"/>
      <c r="AH92" s="266"/>
      <c r="AI92" s="266"/>
      <c r="AJ92" s="267"/>
      <c r="AK92" s="142"/>
      <c r="AM92" s="219"/>
      <c r="AN92" s="220"/>
      <c r="AO92" s="220"/>
      <c r="AP92" s="220"/>
      <c r="AQ92" s="220"/>
      <c r="AR92" s="220"/>
    </row>
    <row r="93" spans="1:47" ht="14.1" customHeight="1">
      <c r="B93" s="229"/>
      <c r="C93" s="236"/>
      <c r="D93" s="236"/>
      <c r="E93" s="236"/>
      <c r="F93" s="236"/>
      <c r="G93" s="236"/>
      <c r="H93" s="236"/>
      <c r="I93" s="230"/>
      <c r="J93" s="230"/>
      <c r="K93" s="230"/>
      <c r="L93" s="231"/>
      <c r="M93" s="232"/>
      <c r="N93" s="233"/>
      <c r="O93" s="233"/>
      <c r="P93" s="233"/>
      <c r="Q93" s="233"/>
      <c r="R93" s="233"/>
      <c r="S93" s="259"/>
      <c r="T93" s="317" t="str">
        <f>IF(AQ92=1,"",IF(OR(AQ92="",AQ92=0),"",AP93))</f>
        <v/>
      </c>
      <c r="U93" s="318"/>
      <c r="V93" s="319"/>
      <c r="W93" s="320" t="str">
        <f>IF(OR(AQ92=1,AQ92=0),"",+IF(AO93="","",INT(AO93)))</f>
        <v/>
      </c>
      <c r="X93" s="321"/>
      <c r="Y93" s="321"/>
      <c r="Z93" s="255" t="str">
        <f>IF(OR(AQ92=1,AQ92=0),"",+IF(AO93="","",IF(AO93-INT(AO93),AO93-INT(AO93),".00")))</f>
        <v/>
      </c>
      <c r="AA93" s="268"/>
      <c r="AB93" s="269"/>
      <c r="AC93" s="269"/>
      <c r="AD93" s="270"/>
      <c r="AE93" s="270"/>
      <c r="AF93" s="271"/>
      <c r="AG93" s="272"/>
      <c r="AH93" s="272"/>
      <c r="AI93" s="272"/>
      <c r="AJ93" s="273"/>
      <c r="AM93" s="219"/>
      <c r="AN93" s="220"/>
      <c r="AO93" s="220"/>
      <c r="AP93" s="220"/>
      <c r="AQ93" s="220"/>
      <c r="AR93" s="220"/>
    </row>
    <row r="94" spans="1:47" ht="14.1" customHeight="1">
      <c r="A94" s="142"/>
      <c r="B94" s="239"/>
      <c r="C94" s="240"/>
      <c r="D94" s="240"/>
      <c r="E94" s="240"/>
      <c r="F94" s="240"/>
      <c r="G94" s="240"/>
      <c r="H94" s="240"/>
      <c r="I94" s="240"/>
      <c r="J94" s="240"/>
      <c r="K94" s="240"/>
      <c r="L94" s="241"/>
      <c r="M94" s="242"/>
      <c r="N94" s="243"/>
      <c r="O94" s="243"/>
      <c r="P94" s="243"/>
      <c r="Q94" s="243"/>
      <c r="R94" s="243"/>
      <c r="S94" s="247"/>
      <c r="T94" s="244"/>
      <c r="U94" s="243"/>
      <c r="V94" s="256"/>
      <c r="W94" s="246"/>
      <c r="X94" s="242"/>
      <c r="Y94" s="242"/>
      <c r="Z94" s="247"/>
      <c r="AA94" s="260"/>
      <c r="AB94" s="261"/>
      <c r="AC94" s="261"/>
      <c r="AD94" s="262"/>
      <c r="AE94" s="262"/>
      <c r="AF94" s="263"/>
      <c r="AG94" s="263"/>
      <c r="AH94" s="263"/>
      <c r="AI94" s="263"/>
      <c r="AJ94" s="264"/>
      <c r="AK94" s="142"/>
      <c r="AM94" s="219"/>
      <c r="AN94" s="220"/>
      <c r="AO94" s="220"/>
      <c r="AP94" s="220"/>
      <c r="AQ94" s="220"/>
      <c r="AR94" s="220"/>
    </row>
    <row r="95" spans="1:47" ht="14.1" customHeight="1">
      <c r="A95" s="142"/>
      <c r="B95" s="248"/>
      <c r="C95" s="279" t="str">
        <f>IF(AND($AQ95=0,$AM95="本工事費"),$AM95,IF(AND($AQ95=0,$AM95="附帯工事費"),$AM95,IF($AQ95=1,IF($AM95="","",$AM95),"")))</f>
        <v/>
      </c>
      <c r="D95" s="316" t="str">
        <f>IF($AQ95=2,IF($AM95="","",$AM95),"")</f>
        <v/>
      </c>
      <c r="E95" s="316"/>
      <c r="F95" s="316"/>
      <c r="G95" s="316"/>
      <c r="H95" s="316"/>
      <c r="I95" s="249"/>
      <c r="J95" s="249"/>
      <c r="K95" s="249"/>
      <c r="L95" s="169"/>
      <c r="M95" s="166"/>
      <c r="N95" s="250"/>
      <c r="O95" s="250"/>
      <c r="P95" s="250"/>
      <c r="Q95" s="250"/>
      <c r="R95" s="250"/>
      <c r="S95" s="257"/>
      <c r="T95" s="251"/>
      <c r="U95" s="250"/>
      <c r="V95" s="258"/>
      <c r="W95" s="252"/>
      <c r="X95" s="253"/>
      <c r="Y95" s="253"/>
      <c r="Z95" s="254"/>
      <c r="AA95" s="265"/>
      <c r="AB95" s="220"/>
      <c r="AC95" s="220"/>
      <c r="AD95" s="266"/>
      <c r="AE95" s="266"/>
      <c r="AF95" s="266"/>
      <c r="AG95" s="266"/>
      <c r="AH95" s="266"/>
      <c r="AI95" s="266"/>
      <c r="AJ95" s="267"/>
      <c r="AK95" s="142"/>
      <c r="AM95" s="219"/>
      <c r="AN95" s="220"/>
      <c r="AO95" s="220"/>
      <c r="AP95" s="220"/>
      <c r="AQ95" s="220"/>
      <c r="AR95" s="220"/>
    </row>
    <row r="96" spans="1:47" ht="14.1" customHeight="1">
      <c r="B96" s="229"/>
      <c r="C96" s="236"/>
      <c r="D96" s="236"/>
      <c r="E96" s="236"/>
      <c r="F96" s="236"/>
      <c r="G96" s="236"/>
      <c r="H96" s="236"/>
      <c r="I96" s="230"/>
      <c r="J96" s="230"/>
      <c r="K96" s="230"/>
      <c r="L96" s="231"/>
      <c r="M96" s="232"/>
      <c r="N96" s="233"/>
      <c r="O96" s="233"/>
      <c r="P96" s="233"/>
      <c r="Q96" s="233"/>
      <c r="R96" s="233"/>
      <c r="S96" s="259"/>
      <c r="T96" s="317" t="str">
        <f>IF(AQ95=1,"",IF(OR(AQ95="",AQ95=0),"",AP96))</f>
        <v/>
      </c>
      <c r="U96" s="318"/>
      <c r="V96" s="319"/>
      <c r="W96" s="320" t="str">
        <f>IF(OR(AQ95=1,AQ95=0),"",+IF(AO96="","",INT(AO96)))</f>
        <v/>
      </c>
      <c r="X96" s="321"/>
      <c r="Y96" s="321"/>
      <c r="Z96" s="255" t="str">
        <f>IF(OR(AQ95=1,AQ95=0),"",+IF(AO96="","",IF(AO96-INT(AO96),AO96-INT(AO96),".00")))</f>
        <v/>
      </c>
      <c r="AA96" s="268"/>
      <c r="AB96" s="269"/>
      <c r="AC96" s="269"/>
      <c r="AD96" s="270"/>
      <c r="AE96" s="270"/>
      <c r="AF96" s="271"/>
      <c r="AG96" s="272"/>
      <c r="AH96" s="272"/>
      <c r="AI96" s="272"/>
      <c r="AJ96" s="273"/>
      <c r="AK96" s="142"/>
      <c r="AM96" s="219"/>
      <c r="AN96" s="220"/>
      <c r="AO96" s="220"/>
      <c r="AP96" s="220"/>
      <c r="AQ96" s="220"/>
      <c r="AR96" s="220"/>
    </row>
    <row r="97" spans="1:47" ht="14.1" customHeight="1">
      <c r="A97" s="142"/>
      <c r="B97" s="239"/>
      <c r="C97" s="240"/>
      <c r="D97" s="240"/>
      <c r="E97" s="240"/>
      <c r="F97" s="240"/>
      <c r="G97" s="240"/>
      <c r="H97" s="240"/>
      <c r="I97" s="240"/>
      <c r="J97" s="240"/>
      <c r="K97" s="240"/>
      <c r="L97" s="241"/>
      <c r="M97" s="242"/>
      <c r="N97" s="243"/>
      <c r="O97" s="243"/>
      <c r="P97" s="243"/>
      <c r="Q97" s="243"/>
      <c r="R97" s="243"/>
      <c r="S97" s="247"/>
      <c r="T97" s="244"/>
      <c r="U97" s="243"/>
      <c r="V97" s="256"/>
      <c r="W97" s="246"/>
      <c r="X97" s="242"/>
      <c r="Y97" s="242"/>
      <c r="Z97" s="247"/>
      <c r="AA97" s="260"/>
      <c r="AB97" s="261"/>
      <c r="AC97" s="261"/>
      <c r="AD97" s="262"/>
      <c r="AE97" s="262"/>
      <c r="AF97" s="263"/>
      <c r="AG97" s="263"/>
      <c r="AH97" s="263"/>
      <c r="AI97" s="263"/>
      <c r="AJ97" s="264"/>
      <c r="AK97" s="142"/>
      <c r="AM97" s="219"/>
      <c r="AN97" s="220"/>
      <c r="AO97" s="220"/>
      <c r="AP97" s="220"/>
      <c r="AQ97" s="220"/>
      <c r="AR97" s="220"/>
    </row>
    <row r="98" spans="1:47" ht="14.1" customHeight="1">
      <c r="A98" s="142"/>
      <c r="B98" s="248"/>
      <c r="C98" s="279" t="str">
        <f>IF(AND($AQ98=0,$AM98="本工事費"),$AM98,IF(AND($AQ98=0,$AM98="附帯工事費"),$AM98,IF($AQ98=1,IF($AM98="","",$AM98),"")))</f>
        <v/>
      </c>
      <c r="D98" s="316" t="str">
        <f>IF($AQ98=2,IF($AM98="","",$AM98),"")</f>
        <v/>
      </c>
      <c r="E98" s="316"/>
      <c r="F98" s="316"/>
      <c r="G98" s="316"/>
      <c r="H98" s="316"/>
      <c r="I98" s="249"/>
      <c r="J98" s="249"/>
      <c r="K98" s="249"/>
      <c r="L98" s="169"/>
      <c r="M98" s="166"/>
      <c r="N98" s="250"/>
      <c r="O98" s="250"/>
      <c r="P98" s="250"/>
      <c r="Q98" s="250"/>
      <c r="R98" s="250"/>
      <c r="S98" s="257"/>
      <c r="T98" s="251"/>
      <c r="U98" s="250"/>
      <c r="V98" s="258"/>
      <c r="W98" s="252"/>
      <c r="X98" s="253"/>
      <c r="Y98" s="253"/>
      <c r="Z98" s="254"/>
      <c r="AA98" s="265"/>
      <c r="AB98" s="220"/>
      <c r="AC98" s="220"/>
      <c r="AD98" s="266"/>
      <c r="AE98" s="266"/>
      <c r="AF98" s="266"/>
      <c r="AG98" s="266"/>
      <c r="AH98" s="266"/>
      <c r="AI98" s="266"/>
      <c r="AJ98" s="267"/>
      <c r="AK98" s="142"/>
      <c r="AM98" s="219"/>
      <c r="AN98" s="220"/>
      <c r="AO98" s="220"/>
      <c r="AP98" s="220"/>
      <c r="AQ98" s="220"/>
      <c r="AR98" s="220"/>
    </row>
    <row r="99" spans="1:47" ht="14.1" customHeight="1">
      <c r="A99" s="142"/>
      <c r="B99" s="229"/>
      <c r="C99" s="236"/>
      <c r="D99" s="236"/>
      <c r="E99" s="236"/>
      <c r="F99" s="236"/>
      <c r="G99" s="236"/>
      <c r="H99" s="236"/>
      <c r="I99" s="230"/>
      <c r="J99" s="230"/>
      <c r="K99" s="230"/>
      <c r="L99" s="231"/>
      <c r="M99" s="232"/>
      <c r="N99" s="233"/>
      <c r="O99" s="233"/>
      <c r="P99" s="233"/>
      <c r="Q99" s="233"/>
      <c r="R99" s="233"/>
      <c r="S99" s="259"/>
      <c r="T99" s="317" t="str">
        <f>IF(AQ98=1,"",IF(OR(AQ98="",AQ98=0),"",AP99))</f>
        <v/>
      </c>
      <c r="U99" s="318"/>
      <c r="V99" s="319"/>
      <c r="W99" s="320" t="str">
        <f>IF(OR(AQ98=1,AQ98=0),"",+IF(AO99="","",INT(AO99)))</f>
        <v/>
      </c>
      <c r="X99" s="321"/>
      <c r="Y99" s="321"/>
      <c r="Z99" s="255" t="str">
        <f>IF(OR(AQ98=1,AQ98=0),"",+IF(AO99="","",IF(AO99-INT(AO99),AO99-INT(AO99),".00")))</f>
        <v/>
      </c>
      <c r="AA99" s="268"/>
      <c r="AB99" s="269"/>
      <c r="AC99" s="269"/>
      <c r="AD99" s="270"/>
      <c r="AE99" s="270"/>
      <c r="AF99" s="271"/>
      <c r="AG99" s="272"/>
      <c r="AH99" s="272"/>
      <c r="AI99" s="272"/>
      <c r="AJ99" s="273"/>
      <c r="AK99" s="142"/>
      <c r="AM99" s="219"/>
      <c r="AN99" s="220"/>
      <c r="AO99" s="220"/>
      <c r="AP99" s="220"/>
      <c r="AQ99" s="220"/>
      <c r="AR99" s="220"/>
    </row>
    <row r="100" spans="1:47" ht="14.1" customHeight="1">
      <c r="A100" s="142"/>
      <c r="B100" s="239"/>
      <c r="C100" s="240"/>
      <c r="D100" s="240"/>
      <c r="E100" s="240"/>
      <c r="F100" s="240"/>
      <c r="G100" s="240"/>
      <c r="H100" s="240"/>
      <c r="I100" s="240"/>
      <c r="J100" s="240"/>
      <c r="K100" s="240"/>
      <c r="L100" s="241"/>
      <c r="M100" s="242"/>
      <c r="N100" s="243"/>
      <c r="O100" s="243"/>
      <c r="P100" s="243"/>
      <c r="Q100" s="243"/>
      <c r="R100" s="243"/>
      <c r="S100" s="247"/>
      <c r="T100" s="244"/>
      <c r="U100" s="243"/>
      <c r="V100" s="256"/>
      <c r="W100" s="246"/>
      <c r="X100" s="242"/>
      <c r="Y100" s="242"/>
      <c r="Z100" s="247"/>
      <c r="AA100" s="260"/>
      <c r="AB100" s="261"/>
      <c r="AC100" s="261"/>
      <c r="AD100" s="262"/>
      <c r="AE100" s="262"/>
      <c r="AF100" s="263"/>
      <c r="AG100" s="263"/>
      <c r="AH100" s="263"/>
      <c r="AI100" s="263"/>
      <c r="AJ100" s="264"/>
      <c r="AK100" s="142"/>
      <c r="AM100" s="219"/>
      <c r="AN100" s="220"/>
      <c r="AO100" s="220"/>
      <c r="AP100" s="220"/>
      <c r="AQ100" s="220"/>
      <c r="AR100" s="220"/>
    </row>
    <row r="101" spans="1:47" ht="14.1" customHeight="1">
      <c r="A101" s="142"/>
      <c r="B101" s="248"/>
      <c r="C101" s="279" t="str">
        <f>IF(AND($AQ101=0,$AM101="本工事費"),$AM101,IF(AND($AQ101=0,$AM101="附帯工事費"),$AM101,IF($AQ101=1,IF($AM101="","",$AM101),"")))</f>
        <v/>
      </c>
      <c r="D101" s="316" t="str">
        <f>IF($AQ101=2,IF($AM101="","",$AM101),"")</f>
        <v/>
      </c>
      <c r="E101" s="316"/>
      <c r="F101" s="316"/>
      <c r="G101" s="316"/>
      <c r="H101" s="316"/>
      <c r="I101" s="249"/>
      <c r="J101" s="249"/>
      <c r="K101" s="249"/>
      <c r="L101" s="169"/>
      <c r="M101" s="166"/>
      <c r="N101" s="250"/>
      <c r="O101" s="250"/>
      <c r="P101" s="250"/>
      <c r="Q101" s="250"/>
      <c r="R101" s="250"/>
      <c r="S101" s="257"/>
      <c r="T101" s="251"/>
      <c r="U101" s="250"/>
      <c r="V101" s="258"/>
      <c r="W101" s="252"/>
      <c r="X101" s="253"/>
      <c r="Y101" s="253"/>
      <c r="Z101" s="254"/>
      <c r="AA101" s="265"/>
      <c r="AB101" s="220"/>
      <c r="AC101" s="220"/>
      <c r="AD101" s="266"/>
      <c r="AE101" s="266"/>
      <c r="AF101" s="266"/>
      <c r="AG101" s="266"/>
      <c r="AH101" s="266"/>
      <c r="AI101" s="266"/>
      <c r="AJ101" s="267"/>
      <c r="AK101" s="142"/>
      <c r="AM101" s="219"/>
      <c r="AN101" s="220"/>
      <c r="AO101" s="220"/>
      <c r="AP101" s="220"/>
      <c r="AQ101" s="220"/>
      <c r="AR101" s="220"/>
    </row>
    <row r="102" spans="1:47" ht="14.1" customHeight="1">
      <c r="A102" s="142"/>
      <c r="B102" s="229"/>
      <c r="C102" s="236"/>
      <c r="D102" s="236"/>
      <c r="E102" s="236"/>
      <c r="F102" s="236"/>
      <c r="G102" s="236"/>
      <c r="H102" s="236"/>
      <c r="I102" s="230"/>
      <c r="J102" s="230"/>
      <c r="K102" s="230"/>
      <c r="L102" s="231"/>
      <c r="M102" s="232"/>
      <c r="N102" s="233"/>
      <c r="O102" s="233"/>
      <c r="P102" s="233"/>
      <c r="Q102" s="233"/>
      <c r="R102" s="233"/>
      <c r="S102" s="259"/>
      <c r="T102" s="317" t="str">
        <f>IF(AQ101=1,"",IF(OR(AQ101="",AQ101=0),"",AP102))</f>
        <v/>
      </c>
      <c r="U102" s="318"/>
      <c r="V102" s="319"/>
      <c r="W102" s="320" t="str">
        <f>IF(OR(AQ101=1,AQ101=0),"",+IF(AO102="","",INT(AO102)))</f>
        <v/>
      </c>
      <c r="X102" s="321"/>
      <c r="Y102" s="321"/>
      <c r="Z102" s="255" t="str">
        <f>IF(OR(AQ101=1,AQ101=0),"",+IF(AO102="","",IF(AO102-INT(AO102),AO102-INT(AO102),".00")))</f>
        <v/>
      </c>
      <c r="AA102" s="268"/>
      <c r="AB102" s="269"/>
      <c r="AC102" s="269"/>
      <c r="AD102" s="270"/>
      <c r="AE102" s="270"/>
      <c r="AF102" s="271"/>
      <c r="AG102" s="272"/>
      <c r="AH102" s="272"/>
      <c r="AI102" s="272"/>
      <c r="AJ102" s="273"/>
      <c r="AK102" s="142"/>
      <c r="AM102" s="219"/>
      <c r="AN102" s="220"/>
      <c r="AO102" s="220"/>
      <c r="AP102" s="220"/>
      <c r="AQ102" s="220"/>
      <c r="AR102" s="220"/>
    </row>
    <row r="103" spans="1:47" ht="14.1" customHeight="1">
      <c r="A103" s="142"/>
      <c r="B103" s="239"/>
      <c r="C103" s="240"/>
      <c r="D103" s="240"/>
      <c r="E103" s="240"/>
      <c r="F103" s="240"/>
      <c r="G103" s="240"/>
      <c r="H103" s="240"/>
      <c r="I103" s="240"/>
      <c r="J103" s="240"/>
      <c r="K103" s="240"/>
      <c r="L103" s="241"/>
      <c r="M103" s="242"/>
      <c r="N103" s="243"/>
      <c r="O103" s="243"/>
      <c r="P103" s="243"/>
      <c r="Q103" s="243"/>
      <c r="R103" s="243"/>
      <c r="S103" s="247"/>
      <c r="T103" s="244"/>
      <c r="U103" s="243"/>
      <c r="V103" s="256"/>
      <c r="W103" s="246"/>
      <c r="X103" s="242"/>
      <c r="Y103" s="242"/>
      <c r="Z103" s="247"/>
      <c r="AA103" s="260"/>
      <c r="AB103" s="261"/>
      <c r="AC103" s="261"/>
      <c r="AD103" s="262"/>
      <c r="AE103" s="262"/>
      <c r="AF103" s="263"/>
      <c r="AG103" s="263"/>
      <c r="AH103" s="263"/>
      <c r="AI103" s="263"/>
      <c r="AJ103" s="264"/>
      <c r="AK103" s="142"/>
      <c r="AM103" s="219"/>
      <c r="AN103" s="220"/>
      <c r="AO103" s="220"/>
      <c r="AP103" s="220"/>
      <c r="AQ103" s="220"/>
      <c r="AR103" s="220"/>
    </row>
    <row r="104" spans="1:47" ht="14.1" customHeight="1">
      <c r="A104" s="142"/>
      <c r="B104" s="248"/>
      <c r="C104" s="279" t="str">
        <f>IF(AND($AQ104=0,$AM104="本工事費"),$AM104,IF(AND($AQ104=0,$AM104="附帯工事費"),$AM104,IF($AQ104=1,IF($AM104="","",$AM104),"")))</f>
        <v/>
      </c>
      <c r="D104" s="316" t="str">
        <f>IF($AQ104=2,IF($AM104="","",$AM104),"")</f>
        <v/>
      </c>
      <c r="E104" s="316"/>
      <c r="F104" s="316"/>
      <c r="G104" s="316"/>
      <c r="H104" s="316"/>
      <c r="I104" s="249"/>
      <c r="J104" s="249"/>
      <c r="K104" s="249"/>
      <c r="L104" s="169"/>
      <c r="M104" s="166"/>
      <c r="N104" s="250"/>
      <c r="O104" s="250"/>
      <c r="P104" s="250"/>
      <c r="Q104" s="250"/>
      <c r="R104" s="250"/>
      <c r="S104" s="257"/>
      <c r="T104" s="251"/>
      <c r="U104" s="250"/>
      <c r="V104" s="258"/>
      <c r="W104" s="252"/>
      <c r="X104" s="253"/>
      <c r="Y104" s="253"/>
      <c r="Z104" s="254"/>
      <c r="AA104" s="265"/>
      <c r="AB104" s="220"/>
      <c r="AC104" s="220"/>
      <c r="AD104" s="266"/>
      <c r="AE104" s="266"/>
      <c r="AF104" s="266"/>
      <c r="AG104" s="266"/>
      <c r="AH104" s="266"/>
      <c r="AI104" s="266"/>
      <c r="AJ104" s="267"/>
      <c r="AK104" s="142"/>
      <c r="AM104" s="219"/>
      <c r="AN104" s="220"/>
      <c r="AO104" s="220"/>
      <c r="AP104" s="220"/>
      <c r="AQ104" s="220"/>
      <c r="AR104" s="220"/>
    </row>
    <row r="105" spans="1:47" ht="14.1" customHeight="1">
      <c r="A105" s="142"/>
      <c r="B105" s="229"/>
      <c r="C105" s="236"/>
      <c r="D105" s="236"/>
      <c r="E105" s="236"/>
      <c r="F105" s="236"/>
      <c r="G105" s="236"/>
      <c r="H105" s="236"/>
      <c r="I105" s="230"/>
      <c r="J105" s="230"/>
      <c r="K105" s="230"/>
      <c r="L105" s="231"/>
      <c r="M105" s="232"/>
      <c r="N105" s="233"/>
      <c r="O105" s="233"/>
      <c r="P105" s="233"/>
      <c r="Q105" s="233"/>
      <c r="R105" s="233"/>
      <c r="S105" s="259"/>
      <c r="T105" s="317" t="str">
        <f>IF(AQ104=1,"",IF(OR(AQ104="",AQ104=0),"",AP105))</f>
        <v/>
      </c>
      <c r="U105" s="318"/>
      <c r="V105" s="319"/>
      <c r="W105" s="320" t="str">
        <f>IF(OR(AQ104=1,AQ104=0),"",+IF(AO105="","",INT(AO105)))</f>
        <v/>
      </c>
      <c r="X105" s="321"/>
      <c r="Y105" s="321"/>
      <c r="Z105" s="255" t="str">
        <f>IF(OR(AQ104=1,AQ104=0),"",+IF(AO105="","",IF(AO105-INT(AO105),AO105-INT(AO105),".00")))</f>
        <v/>
      </c>
      <c r="AA105" s="268"/>
      <c r="AB105" s="269"/>
      <c r="AC105" s="269"/>
      <c r="AD105" s="270"/>
      <c r="AE105" s="270"/>
      <c r="AF105" s="271"/>
      <c r="AG105" s="272"/>
      <c r="AH105" s="272"/>
      <c r="AI105" s="272"/>
      <c r="AJ105" s="273"/>
      <c r="AK105" s="142"/>
      <c r="AM105" s="219"/>
      <c r="AN105" s="220"/>
      <c r="AO105" s="220"/>
      <c r="AP105" s="220"/>
      <c r="AQ105" s="220"/>
      <c r="AR105" s="220"/>
    </row>
    <row r="106" spans="1:47" ht="14.1" customHeight="1">
      <c r="A106" s="142"/>
      <c r="B106" s="239"/>
      <c r="C106" s="240"/>
      <c r="D106" s="240"/>
      <c r="E106" s="240"/>
      <c r="F106" s="240"/>
      <c r="G106" s="240"/>
      <c r="H106" s="240"/>
      <c r="I106" s="240"/>
      <c r="J106" s="240"/>
      <c r="K106" s="240"/>
      <c r="L106" s="241"/>
      <c r="M106" s="242"/>
      <c r="N106" s="243"/>
      <c r="O106" s="243"/>
      <c r="P106" s="243"/>
      <c r="Q106" s="243"/>
      <c r="R106" s="243"/>
      <c r="S106" s="247"/>
      <c r="T106" s="244"/>
      <c r="U106" s="243"/>
      <c r="V106" s="256"/>
      <c r="W106" s="246"/>
      <c r="X106" s="242"/>
      <c r="Y106" s="242"/>
      <c r="Z106" s="247"/>
      <c r="AA106" s="260"/>
      <c r="AB106" s="261"/>
      <c r="AC106" s="261"/>
      <c r="AD106" s="262"/>
      <c r="AE106" s="262"/>
      <c r="AF106" s="263"/>
      <c r="AG106" s="263"/>
      <c r="AH106" s="263"/>
      <c r="AI106" s="263"/>
      <c r="AJ106" s="264"/>
      <c r="AK106" s="142"/>
      <c r="AM106" s="219"/>
      <c r="AN106" s="220"/>
      <c r="AO106" s="220"/>
      <c r="AP106" s="220"/>
      <c r="AQ106" s="220"/>
      <c r="AR106" s="220"/>
    </row>
    <row r="107" spans="1:47" ht="14.1" customHeight="1">
      <c r="A107" s="142"/>
      <c r="B107" s="248"/>
      <c r="C107" s="279" t="str">
        <f>IF(AND($AQ107=0,$AM107="本工事費"),$AM107,IF(AND($AQ107=0,$AM107="附帯工事費"),$AM107,IF($AQ107=1,IF($AM107="","",$AM107),"")))</f>
        <v/>
      </c>
      <c r="D107" s="316" t="str">
        <f>IF($AQ107=2,IF($AM107="","",$AM107),"")</f>
        <v/>
      </c>
      <c r="E107" s="316"/>
      <c r="F107" s="316"/>
      <c r="G107" s="316"/>
      <c r="H107" s="316"/>
      <c r="I107" s="249"/>
      <c r="J107" s="249"/>
      <c r="K107" s="249"/>
      <c r="L107" s="169"/>
      <c r="M107" s="166"/>
      <c r="N107" s="250"/>
      <c r="O107" s="250"/>
      <c r="P107" s="250"/>
      <c r="Q107" s="250"/>
      <c r="R107" s="250"/>
      <c r="S107" s="257"/>
      <c r="T107" s="251"/>
      <c r="U107" s="250"/>
      <c r="V107" s="258"/>
      <c r="W107" s="252"/>
      <c r="X107" s="253"/>
      <c r="Y107" s="253"/>
      <c r="Z107" s="254"/>
      <c r="AA107" s="265"/>
      <c r="AB107" s="220"/>
      <c r="AC107" s="220"/>
      <c r="AD107" s="266"/>
      <c r="AE107" s="266"/>
      <c r="AF107" s="266"/>
      <c r="AG107" s="266"/>
      <c r="AH107" s="266"/>
      <c r="AI107" s="266"/>
      <c r="AJ107" s="267"/>
      <c r="AK107" s="142"/>
      <c r="AM107" s="219"/>
      <c r="AN107" s="220"/>
      <c r="AO107" s="220"/>
      <c r="AP107" s="220"/>
      <c r="AQ107" s="220"/>
      <c r="AR107" s="220"/>
    </row>
    <row r="108" spans="1:47" s="142" customFormat="1" ht="14.1" customHeight="1">
      <c r="B108" s="229"/>
      <c r="C108" s="236"/>
      <c r="D108" s="236"/>
      <c r="E108" s="236"/>
      <c r="F108" s="236"/>
      <c r="G108" s="236"/>
      <c r="H108" s="236"/>
      <c r="I108" s="230"/>
      <c r="J108" s="230"/>
      <c r="K108" s="230"/>
      <c r="L108" s="231"/>
      <c r="M108" s="232"/>
      <c r="N108" s="233"/>
      <c r="O108" s="233"/>
      <c r="P108" s="233"/>
      <c r="Q108" s="233"/>
      <c r="R108" s="233"/>
      <c r="S108" s="259"/>
      <c r="T108" s="317" t="str">
        <f>IF(AQ107=1,"",IF(OR(AQ107="",AQ107=0),"",AP108))</f>
        <v/>
      </c>
      <c r="U108" s="318"/>
      <c r="V108" s="319"/>
      <c r="W108" s="320" t="str">
        <f>IF(OR(AQ107=1,AQ107=0),"",+IF(AO108="","",INT(AO108)))</f>
        <v/>
      </c>
      <c r="X108" s="321"/>
      <c r="Y108" s="321"/>
      <c r="Z108" s="255" t="str">
        <f>IF(OR(AQ107=1,AQ107=0),"",+IF(AO108="","",IF(AO108-INT(AO108),AO108-INT(AO108),".00")))</f>
        <v/>
      </c>
      <c r="AA108" s="268"/>
      <c r="AB108" s="269"/>
      <c r="AC108" s="269"/>
      <c r="AD108" s="270"/>
      <c r="AE108" s="270"/>
      <c r="AF108" s="271"/>
      <c r="AG108" s="272"/>
      <c r="AH108" s="272"/>
      <c r="AI108" s="272"/>
      <c r="AJ108" s="273"/>
      <c r="AL108" s="218"/>
      <c r="AM108" s="219"/>
      <c r="AN108" s="220"/>
      <c r="AO108" s="220"/>
      <c r="AP108" s="220"/>
      <c r="AQ108" s="220"/>
      <c r="AR108" s="220"/>
      <c r="AS108" s="220"/>
      <c r="AT108" s="220"/>
      <c r="AU108" s="220"/>
    </row>
    <row r="109" spans="1:47" s="142" customFormat="1" ht="14.1" customHeight="1">
      <c r="B109" s="239"/>
      <c r="C109" s="240"/>
      <c r="D109" s="240"/>
      <c r="E109" s="240"/>
      <c r="F109" s="240"/>
      <c r="G109" s="240"/>
      <c r="H109" s="240"/>
      <c r="I109" s="240"/>
      <c r="J109" s="240"/>
      <c r="K109" s="240"/>
      <c r="L109" s="241"/>
      <c r="M109" s="242"/>
      <c r="N109" s="243"/>
      <c r="O109" s="243"/>
      <c r="P109" s="243"/>
      <c r="Q109" s="243"/>
      <c r="R109" s="243"/>
      <c r="S109" s="247"/>
      <c r="T109" s="244"/>
      <c r="U109" s="243"/>
      <c r="V109" s="256"/>
      <c r="W109" s="246"/>
      <c r="X109" s="242"/>
      <c r="Y109" s="242"/>
      <c r="Z109" s="247"/>
      <c r="AA109" s="260"/>
      <c r="AB109" s="261"/>
      <c r="AC109" s="261"/>
      <c r="AD109" s="262"/>
      <c r="AE109" s="262"/>
      <c r="AF109" s="263"/>
      <c r="AG109" s="263"/>
      <c r="AH109" s="263"/>
      <c r="AI109" s="263"/>
      <c r="AJ109" s="264"/>
      <c r="AL109" s="218"/>
      <c r="AM109" s="219"/>
      <c r="AN109" s="220"/>
      <c r="AO109" s="220"/>
      <c r="AP109" s="220"/>
      <c r="AQ109" s="220"/>
      <c r="AR109" s="220"/>
      <c r="AS109" s="220"/>
      <c r="AT109" s="220"/>
      <c r="AU109" s="220"/>
    </row>
    <row r="110" spans="1:47" s="142" customFormat="1" ht="14.1" customHeight="1">
      <c r="B110" s="248"/>
      <c r="C110" s="279" t="str">
        <f>IF(AND($AQ110=0,$AM110="本工事費"),$AM110,IF(AND($AQ110=0,$AM110="附帯工事費"),$AM110,IF($AQ110=1,IF($AM110="","",$AM110),"")))</f>
        <v/>
      </c>
      <c r="D110" s="316" t="str">
        <f>IF($AQ110=2,IF($AM110="","",$AM110),"")</f>
        <v/>
      </c>
      <c r="E110" s="316"/>
      <c r="F110" s="316"/>
      <c r="G110" s="316"/>
      <c r="H110" s="316"/>
      <c r="I110" s="249"/>
      <c r="J110" s="249"/>
      <c r="K110" s="249"/>
      <c r="L110" s="169"/>
      <c r="M110" s="166"/>
      <c r="N110" s="250"/>
      <c r="O110" s="250"/>
      <c r="P110" s="250"/>
      <c r="Q110" s="250"/>
      <c r="R110" s="250"/>
      <c r="S110" s="257"/>
      <c r="T110" s="251"/>
      <c r="U110" s="250"/>
      <c r="V110" s="258"/>
      <c r="W110" s="252"/>
      <c r="X110" s="253"/>
      <c r="Y110" s="253"/>
      <c r="Z110" s="254"/>
      <c r="AA110" s="265"/>
      <c r="AB110" s="220"/>
      <c r="AC110" s="220"/>
      <c r="AD110" s="266"/>
      <c r="AE110" s="266"/>
      <c r="AF110" s="266"/>
      <c r="AG110" s="266"/>
      <c r="AH110" s="266"/>
      <c r="AI110" s="266"/>
      <c r="AJ110" s="267"/>
      <c r="AL110" s="218"/>
      <c r="AM110" s="219"/>
      <c r="AN110" s="220"/>
      <c r="AO110" s="220"/>
      <c r="AP110" s="220"/>
      <c r="AQ110" s="220"/>
      <c r="AR110" s="220"/>
      <c r="AS110" s="220"/>
      <c r="AT110" s="220"/>
      <c r="AU110" s="220"/>
    </row>
    <row r="111" spans="1:47" ht="14.1" customHeight="1">
      <c r="B111" s="229"/>
      <c r="C111" s="236"/>
      <c r="D111" s="236"/>
      <c r="E111" s="236"/>
      <c r="F111" s="236"/>
      <c r="G111" s="236"/>
      <c r="H111" s="236"/>
      <c r="I111" s="230"/>
      <c r="J111" s="230"/>
      <c r="K111" s="230"/>
      <c r="L111" s="231"/>
      <c r="M111" s="232"/>
      <c r="N111" s="233"/>
      <c r="O111" s="233"/>
      <c r="P111" s="233"/>
      <c r="Q111" s="233"/>
      <c r="R111" s="233"/>
      <c r="S111" s="259"/>
      <c r="T111" s="317" t="str">
        <f>IF(AQ110=1,"",IF(OR(AQ110="",AQ110=0),"",AP111))</f>
        <v/>
      </c>
      <c r="U111" s="318"/>
      <c r="V111" s="319"/>
      <c r="W111" s="320" t="str">
        <f>IF(OR(AQ110=1,AQ110=0),"",+IF(AO111="","",INT(AO111)))</f>
        <v/>
      </c>
      <c r="X111" s="321"/>
      <c r="Y111" s="321"/>
      <c r="Z111" s="255" t="str">
        <f>IF(OR(AQ110=1,AQ110=0),"",+IF(AO111="","",IF(AO111-INT(AO111),AO111-INT(AO111),".00")))</f>
        <v/>
      </c>
      <c r="AA111" s="268"/>
      <c r="AB111" s="269"/>
      <c r="AC111" s="269"/>
      <c r="AD111" s="270"/>
      <c r="AE111" s="270"/>
      <c r="AF111" s="271"/>
      <c r="AG111" s="272"/>
      <c r="AH111" s="272"/>
      <c r="AI111" s="272"/>
      <c r="AJ111" s="273"/>
      <c r="AM111" s="219"/>
      <c r="AN111" s="220"/>
      <c r="AO111" s="220"/>
      <c r="AP111" s="220"/>
      <c r="AQ111" s="220"/>
      <c r="AR111" s="220"/>
    </row>
    <row r="112" spans="1:47" s="142" customFormat="1" ht="14.1" customHeight="1">
      <c r="B112" s="239"/>
      <c r="C112" s="240"/>
      <c r="D112" s="240"/>
      <c r="E112" s="240"/>
      <c r="F112" s="240"/>
      <c r="G112" s="240"/>
      <c r="H112" s="240"/>
      <c r="I112" s="240"/>
      <c r="J112" s="240"/>
      <c r="K112" s="240"/>
      <c r="L112" s="241"/>
      <c r="M112" s="242"/>
      <c r="N112" s="243"/>
      <c r="O112" s="243"/>
      <c r="P112" s="243"/>
      <c r="Q112" s="243"/>
      <c r="R112" s="243"/>
      <c r="S112" s="247"/>
      <c r="T112" s="244"/>
      <c r="U112" s="243"/>
      <c r="V112" s="256"/>
      <c r="W112" s="246"/>
      <c r="X112" s="242"/>
      <c r="Y112" s="242"/>
      <c r="Z112" s="247"/>
      <c r="AA112" s="260"/>
      <c r="AB112" s="261"/>
      <c r="AC112" s="261"/>
      <c r="AD112" s="262"/>
      <c r="AE112" s="262"/>
      <c r="AF112" s="263"/>
      <c r="AG112" s="263"/>
      <c r="AH112" s="263"/>
      <c r="AI112" s="263"/>
      <c r="AJ112" s="264"/>
      <c r="AL112" s="218"/>
      <c r="AM112" s="219"/>
      <c r="AN112" s="220"/>
      <c r="AO112" s="220"/>
      <c r="AP112" s="220"/>
      <c r="AQ112" s="220"/>
      <c r="AR112" s="220"/>
      <c r="AS112" s="220"/>
      <c r="AT112" s="220"/>
      <c r="AU112" s="220"/>
    </row>
    <row r="113" spans="2:47" ht="14.1" customHeight="1">
      <c r="B113" s="248"/>
      <c r="C113" s="279" t="str">
        <f>IF(AND($AQ113=0,$AM113="本工事費"),$AM113,IF(AND($AQ113=0,$AM113="附帯工事費"),$AM113,IF($AQ113=1,IF($AM113="","",$AM113),"")))</f>
        <v/>
      </c>
      <c r="D113" s="316" t="str">
        <f>IF($AQ113=2,IF($AM113="","",$AM113),"")</f>
        <v/>
      </c>
      <c r="E113" s="316"/>
      <c r="F113" s="316"/>
      <c r="G113" s="316"/>
      <c r="H113" s="316"/>
      <c r="I113" s="249"/>
      <c r="J113" s="249"/>
      <c r="K113" s="249"/>
      <c r="L113" s="169"/>
      <c r="M113" s="166"/>
      <c r="N113" s="250"/>
      <c r="O113" s="250"/>
      <c r="P113" s="250"/>
      <c r="Q113" s="250"/>
      <c r="R113" s="250"/>
      <c r="S113" s="257"/>
      <c r="T113" s="251"/>
      <c r="U113" s="250"/>
      <c r="V113" s="258"/>
      <c r="W113" s="252"/>
      <c r="X113" s="253"/>
      <c r="Y113" s="253"/>
      <c r="Z113" s="254"/>
      <c r="AA113" s="265"/>
      <c r="AB113" s="220"/>
      <c r="AC113" s="220"/>
      <c r="AD113" s="266"/>
      <c r="AE113" s="266"/>
      <c r="AF113" s="266"/>
      <c r="AG113" s="266"/>
      <c r="AH113" s="266"/>
      <c r="AI113" s="266"/>
      <c r="AJ113" s="267"/>
      <c r="AM113" s="219"/>
      <c r="AN113" s="220"/>
      <c r="AO113" s="220"/>
      <c r="AP113" s="220"/>
      <c r="AQ113" s="220"/>
      <c r="AR113" s="220"/>
    </row>
    <row r="114" spans="2:47" s="142" customFormat="1" ht="14.1" customHeight="1">
      <c r="B114" s="229"/>
      <c r="C114" s="236"/>
      <c r="D114" s="236"/>
      <c r="E114" s="236"/>
      <c r="F114" s="236"/>
      <c r="G114" s="236"/>
      <c r="H114" s="236"/>
      <c r="I114" s="230"/>
      <c r="J114" s="230"/>
      <c r="K114" s="230"/>
      <c r="L114" s="231"/>
      <c r="M114" s="232"/>
      <c r="N114" s="233"/>
      <c r="O114" s="233"/>
      <c r="P114" s="233"/>
      <c r="Q114" s="233"/>
      <c r="R114" s="233"/>
      <c r="S114" s="259"/>
      <c r="T114" s="317" t="str">
        <f>IF(AQ113=1,"",IF(OR(AQ113="",AQ113=0),"",AP114))</f>
        <v/>
      </c>
      <c r="U114" s="318"/>
      <c r="V114" s="319"/>
      <c r="W114" s="320" t="str">
        <f>IF(OR(AQ113=1,AQ113=0),"",+IF(AO114="","",INT(AO114)))</f>
        <v/>
      </c>
      <c r="X114" s="321"/>
      <c r="Y114" s="321"/>
      <c r="Z114" s="255" t="str">
        <f>IF(OR(AQ113=1,AQ113=0),"",+IF(AO114="","",IF(AO114-INT(AO114),AO114-INT(AO114),".00")))</f>
        <v/>
      </c>
      <c r="AA114" s="268"/>
      <c r="AB114" s="269"/>
      <c r="AC114" s="269"/>
      <c r="AD114" s="270"/>
      <c r="AE114" s="270"/>
      <c r="AF114" s="271"/>
      <c r="AG114" s="272"/>
      <c r="AH114" s="272"/>
      <c r="AI114" s="272"/>
      <c r="AJ114" s="273"/>
      <c r="AL114" s="218"/>
      <c r="AM114" s="219"/>
      <c r="AN114" s="220"/>
      <c r="AO114" s="220"/>
      <c r="AP114" s="220"/>
      <c r="AQ114" s="220"/>
      <c r="AR114" s="220"/>
      <c r="AS114" s="220"/>
      <c r="AT114" s="220"/>
      <c r="AU114" s="220"/>
    </row>
    <row r="115" spans="2:47" ht="14.1" customHeight="1">
      <c r="B115" s="239"/>
      <c r="C115" s="240"/>
      <c r="D115" s="240"/>
      <c r="E115" s="240"/>
      <c r="F115" s="240"/>
      <c r="G115" s="240"/>
      <c r="H115" s="240"/>
      <c r="I115" s="240"/>
      <c r="J115" s="240"/>
      <c r="K115" s="240"/>
      <c r="L115" s="241"/>
      <c r="M115" s="242"/>
      <c r="N115" s="243"/>
      <c r="O115" s="243"/>
      <c r="P115" s="243"/>
      <c r="Q115" s="243"/>
      <c r="R115" s="243"/>
      <c r="S115" s="247"/>
      <c r="T115" s="244"/>
      <c r="U115" s="243"/>
      <c r="V115" s="256"/>
      <c r="W115" s="246"/>
      <c r="X115" s="242"/>
      <c r="Y115" s="242"/>
      <c r="Z115" s="247"/>
      <c r="AA115" s="260"/>
      <c r="AB115" s="261"/>
      <c r="AC115" s="261"/>
      <c r="AD115" s="262"/>
      <c r="AE115" s="262"/>
      <c r="AF115" s="263"/>
      <c r="AG115" s="263"/>
      <c r="AH115" s="263"/>
      <c r="AI115" s="263"/>
      <c r="AJ115" s="264"/>
      <c r="AM115" s="219"/>
      <c r="AN115" s="220"/>
      <c r="AO115" s="220"/>
      <c r="AP115" s="220"/>
      <c r="AQ115" s="220"/>
      <c r="AR115" s="220"/>
    </row>
    <row r="116" spans="2:47" s="142" customFormat="1" ht="14.1" customHeight="1">
      <c r="B116" s="248"/>
      <c r="C116" s="279" t="str">
        <f>IF(AND($AQ116=0,$AM116="本工事費"),$AM116,IF(AND($AQ116=0,$AM116="附帯工事費"),$AM116,IF($AQ116=1,IF($AM116="","",$AM116),"")))</f>
        <v/>
      </c>
      <c r="D116" s="316" t="str">
        <f>IF($AQ116=2,IF($AM116="","",$AM116),"")</f>
        <v/>
      </c>
      <c r="E116" s="316"/>
      <c r="F116" s="316"/>
      <c r="G116" s="316"/>
      <c r="H116" s="316"/>
      <c r="I116" s="249"/>
      <c r="J116" s="249"/>
      <c r="K116" s="249"/>
      <c r="L116" s="169"/>
      <c r="M116" s="166"/>
      <c r="N116" s="250"/>
      <c r="O116" s="250"/>
      <c r="P116" s="250"/>
      <c r="Q116" s="250"/>
      <c r="R116" s="250"/>
      <c r="S116" s="257"/>
      <c r="T116" s="251"/>
      <c r="U116" s="250"/>
      <c r="V116" s="258"/>
      <c r="W116" s="252"/>
      <c r="X116" s="253"/>
      <c r="Y116" s="253"/>
      <c r="Z116" s="254"/>
      <c r="AA116" s="265"/>
      <c r="AB116" s="220"/>
      <c r="AC116" s="220"/>
      <c r="AD116" s="266"/>
      <c r="AE116" s="266"/>
      <c r="AF116" s="266"/>
      <c r="AG116" s="266"/>
      <c r="AH116" s="266"/>
      <c r="AI116" s="266"/>
      <c r="AJ116" s="267"/>
      <c r="AL116" s="218"/>
      <c r="AM116" s="219"/>
      <c r="AN116" s="220"/>
      <c r="AO116" s="220"/>
      <c r="AP116" s="220"/>
      <c r="AQ116" s="220"/>
      <c r="AR116" s="220"/>
      <c r="AS116" s="220"/>
      <c r="AT116" s="220"/>
      <c r="AU116" s="220"/>
    </row>
    <row r="117" spans="2:47" s="142" customFormat="1" ht="14.1" customHeight="1">
      <c r="B117" s="229"/>
      <c r="C117" s="236"/>
      <c r="D117" s="236"/>
      <c r="E117" s="236"/>
      <c r="F117" s="236"/>
      <c r="G117" s="236"/>
      <c r="H117" s="236"/>
      <c r="I117" s="230"/>
      <c r="J117" s="230"/>
      <c r="K117" s="230"/>
      <c r="L117" s="231"/>
      <c r="M117" s="232"/>
      <c r="N117" s="233"/>
      <c r="O117" s="233"/>
      <c r="P117" s="233"/>
      <c r="Q117" s="233"/>
      <c r="R117" s="233"/>
      <c r="S117" s="259"/>
      <c r="T117" s="317" t="str">
        <f>IF(AQ116=1,"",IF(OR(AQ116="",AQ116=0),"",AP117))</f>
        <v/>
      </c>
      <c r="U117" s="318"/>
      <c r="V117" s="319"/>
      <c r="W117" s="320" t="str">
        <f>IF(OR(AQ116=1,AQ116=0),"",+IF(AO117="","",INT(AO117)))</f>
        <v/>
      </c>
      <c r="X117" s="321"/>
      <c r="Y117" s="321"/>
      <c r="Z117" s="255" t="str">
        <f>IF(OR(AQ116=1,AQ116=0),"",+IF(AO117="","",IF(AO117-INT(AO117),AO117-INT(AO117),".00")))</f>
        <v/>
      </c>
      <c r="AA117" s="268"/>
      <c r="AB117" s="269"/>
      <c r="AC117" s="269"/>
      <c r="AD117" s="270"/>
      <c r="AE117" s="270"/>
      <c r="AF117" s="271"/>
      <c r="AG117" s="272"/>
      <c r="AH117" s="272"/>
      <c r="AI117" s="272"/>
      <c r="AJ117" s="273"/>
      <c r="AL117" s="218"/>
      <c r="AM117" s="219"/>
      <c r="AN117" s="220"/>
      <c r="AO117" s="220"/>
      <c r="AP117" s="220"/>
      <c r="AQ117" s="220"/>
      <c r="AR117" s="220"/>
      <c r="AS117" s="220"/>
      <c r="AT117" s="220"/>
      <c r="AU117" s="220"/>
    </row>
    <row r="118" spans="2:47" s="142" customFormat="1" ht="14.1" customHeight="1">
      <c r="B118" s="239"/>
      <c r="C118" s="240"/>
      <c r="D118" s="240"/>
      <c r="E118" s="240"/>
      <c r="F118" s="240"/>
      <c r="G118" s="240"/>
      <c r="H118" s="240"/>
      <c r="I118" s="240"/>
      <c r="J118" s="240"/>
      <c r="K118" s="240"/>
      <c r="L118" s="241"/>
      <c r="M118" s="242"/>
      <c r="N118" s="243"/>
      <c r="O118" s="243"/>
      <c r="P118" s="243"/>
      <c r="Q118" s="243"/>
      <c r="R118" s="243"/>
      <c r="S118" s="247"/>
      <c r="T118" s="244"/>
      <c r="U118" s="243"/>
      <c r="V118" s="256"/>
      <c r="W118" s="246"/>
      <c r="X118" s="242"/>
      <c r="Y118" s="242"/>
      <c r="Z118" s="247"/>
      <c r="AA118" s="260"/>
      <c r="AB118" s="261"/>
      <c r="AC118" s="261"/>
      <c r="AD118" s="262"/>
      <c r="AE118" s="262"/>
      <c r="AF118" s="263"/>
      <c r="AG118" s="263"/>
      <c r="AH118" s="263"/>
      <c r="AI118" s="263"/>
      <c r="AJ118" s="264"/>
      <c r="AL118" s="218"/>
      <c r="AM118" s="219"/>
      <c r="AN118" s="220"/>
      <c r="AO118" s="220"/>
      <c r="AP118" s="220"/>
      <c r="AQ118" s="220"/>
      <c r="AR118" s="220"/>
      <c r="AS118" s="220"/>
      <c r="AT118" s="220"/>
      <c r="AU118" s="220"/>
    </row>
    <row r="119" spans="2:47" s="142" customFormat="1" ht="14.1" customHeight="1">
      <c r="B119" s="248"/>
      <c r="C119" s="279" t="str">
        <f>IF(AND($AQ119=0,$AM119="本工事費"),$AM119,IF(AND($AQ119=0,$AM119="附帯工事費"),$AM119,IF($AQ119=1,IF($AM119="","",$AM119),"")))</f>
        <v/>
      </c>
      <c r="D119" s="316" t="str">
        <f>IF($AQ119=2,IF($AM119="","",$AM119),"")</f>
        <v/>
      </c>
      <c r="E119" s="316"/>
      <c r="F119" s="316"/>
      <c r="G119" s="316"/>
      <c r="H119" s="316"/>
      <c r="I119" s="249"/>
      <c r="J119" s="249"/>
      <c r="K119" s="249"/>
      <c r="L119" s="169"/>
      <c r="M119" s="166"/>
      <c r="N119" s="250"/>
      <c r="O119" s="250"/>
      <c r="P119" s="250"/>
      <c r="Q119" s="250"/>
      <c r="R119" s="250"/>
      <c r="S119" s="257"/>
      <c r="T119" s="251"/>
      <c r="U119" s="250"/>
      <c r="V119" s="258"/>
      <c r="W119" s="252"/>
      <c r="X119" s="253"/>
      <c r="Y119" s="253"/>
      <c r="Z119" s="254"/>
      <c r="AA119" s="265"/>
      <c r="AB119" s="220"/>
      <c r="AC119" s="220"/>
      <c r="AD119" s="266"/>
      <c r="AE119" s="266"/>
      <c r="AF119" s="266"/>
      <c r="AG119" s="266"/>
      <c r="AH119" s="266"/>
      <c r="AI119" s="266"/>
      <c r="AJ119" s="267"/>
      <c r="AL119" s="218"/>
      <c r="AM119" s="219"/>
      <c r="AN119" s="220"/>
      <c r="AO119" s="220"/>
      <c r="AP119" s="220"/>
      <c r="AQ119" s="220"/>
      <c r="AR119" s="220"/>
      <c r="AS119" s="220"/>
      <c r="AT119" s="220"/>
      <c r="AU119" s="220"/>
    </row>
    <row r="120" spans="2:47" s="142" customFormat="1" ht="14.1" customHeight="1">
      <c r="B120" s="229"/>
      <c r="C120" s="236"/>
      <c r="D120" s="236"/>
      <c r="E120" s="236"/>
      <c r="F120" s="236"/>
      <c r="G120" s="236"/>
      <c r="H120" s="236"/>
      <c r="I120" s="230"/>
      <c r="J120" s="230"/>
      <c r="K120" s="230"/>
      <c r="L120" s="231"/>
      <c r="M120" s="232"/>
      <c r="N120" s="233"/>
      <c r="O120" s="233"/>
      <c r="P120" s="233"/>
      <c r="Q120" s="233"/>
      <c r="R120" s="233"/>
      <c r="S120" s="259"/>
      <c r="T120" s="317" t="str">
        <f>IF(AQ119=1,"",IF(OR(AQ119="",AQ119=0),"",AP120))</f>
        <v/>
      </c>
      <c r="U120" s="318"/>
      <c r="V120" s="319"/>
      <c r="W120" s="320" t="str">
        <f>IF(OR(AQ119=1,AQ119=0),"",+IF(AO120="","",INT(AO120)))</f>
        <v/>
      </c>
      <c r="X120" s="321"/>
      <c r="Y120" s="321"/>
      <c r="Z120" s="255" t="str">
        <f>IF(OR(AQ119=1,AQ119=0),"",+IF(AO120="","",IF(AO120-INT(AO120),AO120-INT(AO120),".00")))</f>
        <v/>
      </c>
      <c r="AA120" s="268"/>
      <c r="AB120" s="269"/>
      <c r="AC120" s="269"/>
      <c r="AD120" s="270"/>
      <c r="AE120" s="270"/>
      <c r="AF120" s="271"/>
      <c r="AG120" s="272"/>
      <c r="AH120" s="272"/>
      <c r="AI120" s="272"/>
      <c r="AJ120" s="273"/>
      <c r="AL120" s="218"/>
      <c r="AM120" s="219"/>
      <c r="AN120" s="220"/>
      <c r="AO120" s="220"/>
      <c r="AP120" s="220"/>
      <c r="AQ120" s="220"/>
      <c r="AR120" s="220"/>
      <c r="AS120" s="220"/>
      <c r="AT120" s="220"/>
      <c r="AU120" s="220"/>
    </row>
    <row r="121" spans="2:47" s="142" customFormat="1" ht="14.1" customHeight="1">
      <c r="B121" s="239"/>
      <c r="C121" s="240"/>
      <c r="D121" s="240"/>
      <c r="E121" s="240"/>
      <c r="F121" s="240"/>
      <c r="G121" s="240"/>
      <c r="H121" s="240"/>
      <c r="I121" s="240"/>
      <c r="J121" s="240"/>
      <c r="K121" s="240"/>
      <c r="L121" s="241"/>
      <c r="M121" s="242"/>
      <c r="N121" s="243"/>
      <c r="O121" s="243"/>
      <c r="P121" s="243"/>
      <c r="Q121" s="243"/>
      <c r="R121" s="243"/>
      <c r="S121" s="247"/>
      <c r="T121" s="244"/>
      <c r="U121" s="243"/>
      <c r="V121" s="256"/>
      <c r="W121" s="246"/>
      <c r="X121" s="242"/>
      <c r="Y121" s="242"/>
      <c r="Z121" s="247"/>
      <c r="AA121" s="260"/>
      <c r="AB121" s="261"/>
      <c r="AC121" s="261"/>
      <c r="AD121" s="262"/>
      <c r="AE121" s="262"/>
      <c r="AF121" s="263"/>
      <c r="AG121" s="263"/>
      <c r="AH121" s="263"/>
      <c r="AI121" s="263"/>
      <c r="AJ121" s="264"/>
      <c r="AL121" s="218"/>
      <c r="AM121" s="219"/>
      <c r="AN121" s="220"/>
      <c r="AO121" s="220"/>
      <c r="AP121" s="220"/>
      <c r="AQ121" s="220"/>
      <c r="AR121" s="220"/>
      <c r="AS121" s="220"/>
      <c r="AT121" s="220"/>
      <c r="AU121" s="220"/>
    </row>
    <row r="122" spans="2:47" s="142" customFormat="1" ht="14.1" customHeight="1">
      <c r="B122" s="248"/>
      <c r="C122" s="279" t="str">
        <f>IF(AND($AQ122=0,$AM122="本工事費"),$AM122,IF(AND($AQ122=0,$AM122="附帯工事費"),$AM122,IF($AQ122=1,IF($AM122="","",$AM122),"")))</f>
        <v/>
      </c>
      <c r="D122" s="316" t="str">
        <f>IF($AQ122=2,IF($AM122="","",$AM122),"")</f>
        <v/>
      </c>
      <c r="E122" s="316"/>
      <c r="F122" s="316"/>
      <c r="G122" s="316"/>
      <c r="H122" s="316"/>
      <c r="I122" s="249"/>
      <c r="J122" s="249"/>
      <c r="K122" s="249"/>
      <c r="L122" s="169"/>
      <c r="M122" s="166"/>
      <c r="N122" s="250"/>
      <c r="O122" s="250"/>
      <c r="P122" s="250"/>
      <c r="Q122" s="250"/>
      <c r="R122" s="250"/>
      <c r="S122" s="257"/>
      <c r="T122" s="251"/>
      <c r="U122" s="250"/>
      <c r="V122" s="258"/>
      <c r="W122" s="252"/>
      <c r="X122" s="253"/>
      <c r="Y122" s="253"/>
      <c r="Z122" s="254"/>
      <c r="AA122" s="265"/>
      <c r="AB122" s="220"/>
      <c r="AC122" s="220"/>
      <c r="AD122" s="266"/>
      <c r="AE122" s="266"/>
      <c r="AF122" s="266"/>
      <c r="AG122" s="266"/>
      <c r="AH122" s="266"/>
      <c r="AI122" s="266"/>
      <c r="AJ122" s="267"/>
      <c r="AL122" s="218"/>
      <c r="AM122" s="219"/>
      <c r="AN122" s="220"/>
      <c r="AO122" s="220"/>
      <c r="AP122" s="220"/>
      <c r="AQ122" s="220"/>
      <c r="AR122" s="220"/>
      <c r="AS122" s="220"/>
      <c r="AT122" s="220"/>
      <c r="AU122" s="220"/>
    </row>
    <row r="123" spans="2:47" s="142" customFormat="1" ht="14.1" customHeight="1">
      <c r="B123" s="229"/>
      <c r="C123" s="236"/>
      <c r="D123" s="236"/>
      <c r="E123" s="236"/>
      <c r="F123" s="236"/>
      <c r="G123" s="236"/>
      <c r="H123" s="236"/>
      <c r="I123" s="230"/>
      <c r="J123" s="230"/>
      <c r="K123" s="230"/>
      <c r="L123" s="231"/>
      <c r="M123" s="232"/>
      <c r="N123" s="233"/>
      <c r="O123" s="233"/>
      <c r="P123" s="233"/>
      <c r="Q123" s="233"/>
      <c r="R123" s="233"/>
      <c r="S123" s="259"/>
      <c r="T123" s="317" t="str">
        <f>IF(AQ122=1,"",IF(OR(AQ122="",AQ122=0),"",AP123))</f>
        <v/>
      </c>
      <c r="U123" s="318"/>
      <c r="V123" s="319"/>
      <c r="W123" s="320" t="str">
        <f>IF(OR(AQ122=1,AQ122=0),"",+IF(AO123="","",INT(AO123)))</f>
        <v/>
      </c>
      <c r="X123" s="321"/>
      <c r="Y123" s="321"/>
      <c r="Z123" s="255" t="str">
        <f>IF(OR(AQ122=1,AQ122=0),"",+IF(AO123="","",IF(AO123-INT(AO123),AO123-INT(AO123),".00")))</f>
        <v/>
      </c>
      <c r="AA123" s="268"/>
      <c r="AB123" s="269"/>
      <c r="AC123" s="269"/>
      <c r="AD123" s="270"/>
      <c r="AE123" s="270"/>
      <c r="AF123" s="271"/>
      <c r="AG123" s="272"/>
      <c r="AH123" s="272"/>
      <c r="AI123" s="272"/>
      <c r="AJ123" s="273"/>
      <c r="AL123" s="218"/>
      <c r="AM123" s="219"/>
      <c r="AN123" s="220"/>
      <c r="AO123" s="220"/>
      <c r="AP123" s="220"/>
      <c r="AQ123" s="220"/>
      <c r="AR123" s="220"/>
      <c r="AS123" s="220"/>
      <c r="AT123" s="220"/>
      <c r="AU123" s="220"/>
    </row>
    <row r="124" spans="2:47" s="142" customFormat="1" ht="15" customHeight="1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9"/>
      <c r="M124" s="129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L124" s="218"/>
      <c r="AM124" s="219"/>
      <c r="AN124" s="220"/>
      <c r="AO124" s="220"/>
      <c r="AP124" s="220"/>
      <c r="AQ124" s="220"/>
      <c r="AR124" s="220"/>
      <c r="AS124" s="220"/>
      <c r="AT124" s="220"/>
      <c r="AU124" s="220"/>
    </row>
  </sheetData>
  <mergeCells count="102">
    <mergeCell ref="AI2:AJ2"/>
    <mergeCell ref="AB5:AC5"/>
    <mergeCell ref="Z5:AA5"/>
    <mergeCell ref="X5:Y5"/>
    <mergeCell ref="AI5:AJ5"/>
    <mergeCell ref="D18:W18"/>
    <mergeCell ref="J15:L15"/>
    <mergeCell ref="N15:AG15"/>
    <mergeCell ref="S25:V25"/>
    <mergeCell ref="V5:W5"/>
    <mergeCell ref="T5:U5"/>
    <mergeCell ref="R5:S5"/>
    <mergeCell ref="B13:G13"/>
    <mergeCell ref="P5:Q5"/>
    <mergeCell ref="AG5:AH5"/>
    <mergeCell ref="B12:F12"/>
    <mergeCell ref="AE5:AF5"/>
    <mergeCell ref="B10:F10"/>
    <mergeCell ref="B11:F11"/>
    <mergeCell ref="D64:H64"/>
    <mergeCell ref="D67:H67"/>
    <mergeCell ref="D70:H70"/>
    <mergeCell ref="D73:H73"/>
    <mergeCell ref="T77:V77"/>
    <mergeCell ref="W44:Z44"/>
    <mergeCell ref="W53:Y53"/>
    <mergeCell ref="T65:V65"/>
    <mergeCell ref="T68:V68"/>
    <mergeCell ref="T59:V59"/>
    <mergeCell ref="T62:V62"/>
    <mergeCell ref="W59:Y59"/>
    <mergeCell ref="W56:Y56"/>
    <mergeCell ref="W62:Y62"/>
    <mergeCell ref="W65:Y65"/>
    <mergeCell ref="W68:Y68"/>
    <mergeCell ref="T53:V53"/>
    <mergeCell ref="T56:V56"/>
    <mergeCell ref="D52:H52"/>
    <mergeCell ref="D55:H55"/>
    <mergeCell ref="T47:V47"/>
    <mergeCell ref="T50:V50"/>
    <mergeCell ref="W71:Y71"/>
    <mergeCell ref="AI82:AJ82"/>
    <mergeCell ref="E87:R87"/>
    <mergeCell ref="T87:V87"/>
    <mergeCell ref="W87:Z87"/>
    <mergeCell ref="AA87:AJ87"/>
    <mergeCell ref="T71:V71"/>
    <mergeCell ref="D76:H76"/>
    <mergeCell ref="AI39:AJ39"/>
    <mergeCell ref="B14:G14"/>
    <mergeCell ref="E44:R44"/>
    <mergeCell ref="D46:H46"/>
    <mergeCell ref="T44:V44"/>
    <mergeCell ref="D49:H49"/>
    <mergeCell ref="W50:Y50"/>
    <mergeCell ref="AA44:AJ44"/>
    <mergeCell ref="W47:Y47"/>
    <mergeCell ref="D58:H58"/>
    <mergeCell ref="D61:H61"/>
    <mergeCell ref="T80:V80"/>
    <mergeCell ref="W74:Y74"/>
    <mergeCell ref="W77:Y77"/>
    <mergeCell ref="W80:Y80"/>
    <mergeCell ref="T74:V74"/>
    <mergeCell ref="D79:H79"/>
    <mergeCell ref="D95:H95"/>
    <mergeCell ref="T96:V96"/>
    <mergeCell ref="W96:Y96"/>
    <mergeCell ref="D98:H98"/>
    <mergeCell ref="T99:V99"/>
    <mergeCell ref="W99:Y99"/>
    <mergeCell ref="D89:H89"/>
    <mergeCell ref="T90:V90"/>
    <mergeCell ref="W90:Y90"/>
    <mergeCell ref="D92:H92"/>
    <mergeCell ref="T93:V93"/>
    <mergeCell ref="W93:Y93"/>
    <mergeCell ref="D107:H107"/>
    <mergeCell ref="T108:V108"/>
    <mergeCell ref="W108:Y108"/>
    <mergeCell ref="D110:H110"/>
    <mergeCell ref="T111:V111"/>
    <mergeCell ref="W111:Y111"/>
    <mergeCell ref="D101:H101"/>
    <mergeCell ref="T102:V102"/>
    <mergeCell ref="W102:Y102"/>
    <mergeCell ref="D104:H104"/>
    <mergeCell ref="T105:V105"/>
    <mergeCell ref="W105:Y105"/>
    <mergeCell ref="D119:H119"/>
    <mergeCell ref="T120:V120"/>
    <mergeCell ref="W120:Y120"/>
    <mergeCell ref="D122:H122"/>
    <mergeCell ref="T123:V123"/>
    <mergeCell ref="W123:Y123"/>
    <mergeCell ref="D113:H113"/>
    <mergeCell ref="T114:V114"/>
    <mergeCell ref="W114:Y114"/>
    <mergeCell ref="D116:H116"/>
    <mergeCell ref="T117:V117"/>
    <mergeCell ref="W117:Y117"/>
  </mergeCells>
  <phoneticPr fontId="2"/>
  <pageMargins left="0" right="0" top="0.59055118110236227" bottom="0" header="0.31496062992125984" footer="0"/>
  <pageSetup paperSize="9" orientation="landscape" r:id="rId1"/>
  <headerFooter alignWithMargins="0"/>
  <rowBreaks count="1" manualBreakCount="1">
    <brk id="38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2" sqref="G22"/>
    </sheetView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2011-12-07T10:15:02Z</cp:lastPrinted>
  <dcterms:created xsi:type="dcterms:W3CDTF">2001-12-08T17:30:14Z</dcterms:created>
  <dcterms:modified xsi:type="dcterms:W3CDTF">2012-01-27T10:58:26Z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2012/01/27</vt:lpwstr>
  </property>
</Properties>
</file>