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420" yWindow="-30" windowWidth="15180" windowHeight="7845" tabRatio="696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3">帳票イメージ工種別内訳!$A$1:$L$120</definedName>
  </definedNames>
  <calcPr calcId="125725"/>
</workbook>
</file>

<file path=xl/calcChain.xml><?xml version="1.0" encoding="utf-8"?>
<calcChain xmlns="http://schemas.openxmlformats.org/spreadsheetml/2006/main">
  <c r="B95" i="13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94"/>
  <c r="B73"/>
  <c r="B74"/>
  <c r="B75"/>
  <c r="B76"/>
  <c r="B77"/>
  <c r="B78"/>
  <c r="B79"/>
  <c r="B80"/>
  <c r="B81"/>
  <c r="B82"/>
  <c r="B83"/>
  <c r="B84"/>
  <c r="B85"/>
  <c r="B86"/>
  <c r="B87"/>
  <c r="B88"/>
  <c r="B72"/>
  <c r="K92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88"/>
  <c r="J87"/>
  <c r="J86"/>
  <c r="J85"/>
  <c r="J84"/>
  <c r="J83"/>
  <c r="J82"/>
  <c r="J81"/>
  <c r="J80"/>
  <c r="J79"/>
  <c r="J78"/>
  <c r="J77"/>
  <c r="J76"/>
  <c r="J75"/>
  <c r="J74"/>
  <c r="J73"/>
  <c r="J72"/>
  <c r="M2"/>
  <c r="M32"/>
  <c r="M62"/>
  <c r="M92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94"/>
  <c r="F73"/>
  <c r="F74"/>
  <c r="F75"/>
  <c r="F76"/>
  <c r="F77"/>
  <c r="F78"/>
  <c r="F79"/>
  <c r="F80"/>
  <c r="F81"/>
  <c r="F82"/>
  <c r="F83"/>
  <c r="F84"/>
  <c r="F85"/>
  <c r="F86"/>
  <c r="F87"/>
  <c r="F88"/>
  <c r="F72"/>
  <c r="E72"/>
  <c r="D72"/>
  <c r="C72"/>
  <c r="E73"/>
  <c r="D73"/>
  <c r="C73"/>
  <c r="G8" i="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E9" i="13"/>
  <c r="D10"/>
  <c r="D45"/>
  <c r="C68"/>
  <c r="C74"/>
  <c r="D74"/>
  <c r="E74"/>
  <c r="C75"/>
  <c r="D75"/>
  <c r="E75"/>
  <c r="C76"/>
  <c r="D76"/>
  <c r="E76"/>
  <c r="C77"/>
  <c r="D77"/>
  <c r="E77"/>
  <c r="C78"/>
  <c r="D78"/>
  <c r="E78"/>
  <c r="C79"/>
  <c r="D79"/>
  <c r="E79"/>
  <c r="C80"/>
  <c r="D80"/>
  <c r="E80"/>
  <c r="C81"/>
  <c r="D81"/>
  <c r="E81"/>
  <c r="C82"/>
  <c r="D82"/>
  <c r="E82"/>
  <c r="C83"/>
  <c r="D83"/>
  <c r="E83"/>
  <c r="C84"/>
  <c r="D84"/>
  <c r="E84"/>
  <c r="C85"/>
  <c r="D85"/>
  <c r="E85"/>
  <c r="C86"/>
  <c r="D86"/>
  <c r="E86"/>
  <c r="C87"/>
  <c r="D87"/>
  <c r="E87"/>
  <c r="C88"/>
  <c r="D88"/>
  <c r="E88"/>
  <c r="C94"/>
  <c r="D94"/>
  <c r="E94"/>
  <c r="C95"/>
  <c r="D95"/>
  <c r="E95"/>
  <c r="C96"/>
  <c r="D96"/>
  <c r="E96"/>
  <c r="C97"/>
  <c r="D97"/>
  <c r="E97"/>
  <c r="C98"/>
  <c r="D98"/>
  <c r="E98"/>
  <c r="C99"/>
  <c r="D99"/>
  <c r="E99"/>
  <c r="C100"/>
  <c r="D100"/>
  <c r="E100"/>
  <c r="C101"/>
  <c r="D101"/>
  <c r="E101"/>
  <c r="C102"/>
  <c r="D102"/>
  <c r="E102"/>
  <c r="C103"/>
  <c r="D103"/>
  <c r="E103"/>
  <c r="C104"/>
  <c r="D104"/>
  <c r="E104"/>
  <c r="C105"/>
  <c r="D105"/>
  <c r="E105"/>
  <c r="C106"/>
  <c r="D106"/>
  <c r="E106"/>
  <c r="C107"/>
  <c r="D107"/>
  <c r="E107"/>
  <c r="C108"/>
  <c r="D108"/>
  <c r="E108"/>
  <c r="C109"/>
  <c r="D109"/>
  <c r="E109"/>
  <c r="C110"/>
  <c r="D110"/>
  <c r="E110"/>
  <c r="C111"/>
  <c r="D111"/>
  <c r="E111"/>
  <c r="C112"/>
  <c r="D112"/>
  <c r="E112"/>
  <c r="C113"/>
  <c r="D113"/>
  <c r="E113"/>
  <c r="C114"/>
  <c r="D114"/>
  <c r="E114"/>
  <c r="C115"/>
  <c r="D115"/>
  <c r="E115"/>
  <c r="C116"/>
  <c r="D116"/>
  <c r="E116"/>
  <c r="C117"/>
  <c r="D117"/>
  <c r="E117"/>
  <c r="C118"/>
  <c r="D118"/>
  <c r="E118"/>
  <c r="C119"/>
  <c r="D119"/>
  <c r="E119"/>
</calcChain>
</file>

<file path=xl/sharedStrings.xml><?xml version="1.0" encoding="utf-8"?>
<sst xmlns="http://schemas.openxmlformats.org/spreadsheetml/2006/main" count="1038" uniqueCount="367">
  <si>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</si>
  <si>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</si>
  <si>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</si>
  <si>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</si>
  <si>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</si>
  <si>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</si>
  <si>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</si>
  <si>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</si>
  <si>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</si>
  <si>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</si>
  <si>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</si>
  <si>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</si>
  <si>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</si>
  <si>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</si>
  <si>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</si>
  <si>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</si>
  <si>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</si>
  <si>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</si>
  <si>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</si>
  <si>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</si>
  <si>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</si>
  <si>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</si>
  <si>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</si>
  <si>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</si>
  <si>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</si>
  <si>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</si>
  <si>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</si>
  <si>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</si>
  <si>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</si>
  <si>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</si>
  <si>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</si>
  <si>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</si>
  <si>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</si>
  <si>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</si>
  <si>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</si>
  <si>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</si>
  <si>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</si>
  <si>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</si>
  <si>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</si>
  <si>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</si>
  <si>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</si>
  <si>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</si>
  <si>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</si>
  <si>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</si>
  <si>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</si>
  <si>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</si>
  <si>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</si>
  <si>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</si>
  <si>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種目2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</si>
  <si>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</si>
  <si>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形状寸法2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</si>
  <si>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</si>
  <si>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</si>
  <si>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</si>
  <si>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</si>
  <si>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</si>
  <si>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B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</si>
  <si>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</si>
  <si>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</si>
  <si>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</si>
  <si>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</si>
  <si>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</si>
  <si>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</si>
  <si>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</si>
  <si>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</si>
  <si>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</si>
  <si>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</si>
  <si>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</si>
  <si>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</si>
  <si>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</si>
  <si>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</si>
  <si>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</si>
  <si>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</si>
  <si>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</si>
  <si>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</si>
  <si>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</si>
  <si>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</si>
  <si>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</si>
  <si>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</si>
  <si>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</si>
  <si>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</si>
  <si>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</si>
  <si>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</si>
  <si>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</si>
  <si>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</si>
  <si>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</si>
  <si>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</si>
  <si>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</si>
  <si>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</si>
  <si>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</si>
  <si>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単価</t>
    <rPh sb="0" eb="2">
      <t>タンカ</t>
    </rPh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</si>
  <si>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</si>
  <si>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</si>
  <si>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</si>
  <si>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</si>
  <si>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</si>
  <si>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</si>
  <si>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</si>
  <si>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</si>
  <si>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</si>
  <si>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</si>
  <si>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</si>
  <si>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</si>
  <si>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</si>
  <si>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</si>
  <si>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</si>
  <si>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</si>
  <si>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</si>
  <si>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</si>
  <si>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</si>
  <si>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</si>
  <si>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</si>
  <si>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</si>
  <si>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</si>
  <si>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</si>
  <si>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</si>
  <si>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</si>
  <si>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</si>
  <si>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</si>
  <si>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</si>
  <si>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</si>
  <si>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</si>
  <si>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</si>
  <si>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</si>
  <si>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</si>
  <si>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1工種別内訳ファイル書出</t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</si>
  <si>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</si>
  <si>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</si>
  <si>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</si>
  <si>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</si>
  <si>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</si>
  <si>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</si>
  <si>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</si>
  <si>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</si>
  <si>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</si>
  <si>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</si>
  <si>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</si>
  <si>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</si>
  <si>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</si>
  <si>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</si>
  <si>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</si>
  <si>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</si>
  <si>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</si>
  <si>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</si>
  <si>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</si>
  <si>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</si>
  <si>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</si>
  <si>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</si>
  <si>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</si>
  <si>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</si>
  <si>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</si>
  <si>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金　　　額</t>
    <rPh sb="0" eb="1">
      <t>キン</t>
    </rPh>
    <rPh sb="4" eb="5">
      <t>ガク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</si>
  <si>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</si>
  <si>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</si>
  <si>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</si>
  <si>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</si>
  <si>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</si>
  <si>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</si>
  <si>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</si>
  <si>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</si>
  <si>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</si>
  <si>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</si>
  <si>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</si>
  <si>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Q</t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</si>
  <si>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</si>
  <si>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</si>
  <si>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</si>
  <si>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</si>
  <si>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</si>
  <si>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</si>
  <si>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</si>
  <si>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</si>
  <si>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０非表示</t>
  </si>
  <si>
    <t>明細表</t>
    <rPh sb="0" eb="2">
      <t>メイサイ</t>
    </rPh>
    <rPh sb="2" eb="3">
      <t>ヒョウ</t>
    </rPh>
    <phoneticPr fontId="2"/>
  </si>
  <si>
    <t>ｍ</t>
    <phoneticPr fontId="2"/>
  </si>
  <si>
    <t>ｍ</t>
    <phoneticPr fontId="2"/>
  </si>
  <si>
    <t>名　　　称</t>
    <rPh sb="0" eb="1">
      <t>メイ</t>
    </rPh>
    <rPh sb="4" eb="5">
      <t>ショウ</t>
    </rPh>
    <phoneticPr fontId="2"/>
  </si>
  <si>
    <t>規　　　　格</t>
    <rPh sb="0" eb="1">
      <t>キ</t>
    </rPh>
    <rPh sb="5" eb="6">
      <t>カク</t>
    </rPh>
    <phoneticPr fontId="2"/>
  </si>
  <si>
    <t>単位</t>
    <rPh sb="0" eb="2">
      <t>タンイ</t>
    </rPh>
    <phoneticPr fontId="2"/>
  </si>
  <si>
    <t>数　　量</t>
    <rPh sb="0" eb="1">
      <t>カズ</t>
    </rPh>
    <rPh sb="3" eb="4">
      <t>リョウ</t>
    </rPh>
    <phoneticPr fontId="2"/>
  </si>
  <si>
    <t>単　　価</t>
    <rPh sb="0" eb="1">
      <t>タン</t>
    </rPh>
    <rPh sb="3" eb="4">
      <t>アタイ</t>
    </rPh>
    <phoneticPr fontId="2"/>
  </si>
  <si>
    <t>摘　　　要</t>
    <rPh sb="0" eb="1">
      <t>チャク</t>
    </rPh>
    <rPh sb="4" eb="5">
      <t>ヨウ</t>
    </rPh>
    <phoneticPr fontId="2"/>
  </si>
  <si>
    <t>A1:K40</t>
    <phoneticPr fontId="2"/>
  </si>
  <si>
    <t>E</t>
    <phoneticPr fontId="2"/>
  </si>
  <si>
    <t>G</t>
    <phoneticPr fontId="2"/>
  </si>
  <si>
    <t>A41:K80</t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</si>
  <si>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</si>
  <si>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</si>
  <si>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</si>
  <si>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L</t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</si>
  <si>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</si>
  <si>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</si>
  <si>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階層の深さ</t>
    <rPh sb="0" eb="2">
      <t>カイソウ</t>
    </rPh>
    <rPh sb="3" eb="4">
      <t>フカ</t>
    </rPh>
    <phoneticPr fontId="2"/>
  </si>
  <si>
    <t>H</t>
    <phoneticPr fontId="2"/>
  </si>
  <si>
    <t>H</t>
    <phoneticPr fontId="2"/>
  </si>
  <si>
    <t>I</t>
    <phoneticPr fontId="2"/>
  </si>
  <si>
    <t>N</t>
    <phoneticPr fontId="2"/>
  </si>
  <si>
    <t>費　目</t>
    <rPh sb="0" eb="1">
      <t>ヒ</t>
    </rPh>
    <rPh sb="2" eb="3">
      <t>メ</t>
    </rPh>
    <phoneticPr fontId="2"/>
  </si>
  <si>
    <t>工　種</t>
    <rPh sb="0" eb="1">
      <t>コウ</t>
    </rPh>
    <rPh sb="2" eb="3">
      <t>シュ</t>
    </rPh>
    <phoneticPr fontId="2"/>
  </si>
  <si>
    <t>種　　別</t>
    <rPh sb="0" eb="1">
      <t>タネ</t>
    </rPh>
    <rPh sb="3" eb="4">
      <t>ベツ</t>
    </rPh>
    <phoneticPr fontId="2"/>
  </si>
  <si>
    <t>細　　別</t>
    <rPh sb="0" eb="1">
      <t>ホソ</t>
    </rPh>
    <rPh sb="3" eb="4">
      <t>ベツ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</si>
  <si>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</si>
  <si>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</si>
  <si>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工事価格</t>
    <rPh sb="0" eb="2">
      <t>コウジ</t>
    </rPh>
    <rPh sb="2" eb="4">
      <t>カカク</t>
    </rPh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</si>
  <si>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</si>
  <si>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</si>
  <si>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</si>
  <si>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</si>
  <si>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</si>
  <si>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A</t>
    <phoneticPr fontId="2"/>
  </si>
  <si>
    <t>規格</t>
    <rPh sb="0" eb="1">
      <t>キ</t>
    </rPh>
    <rPh sb="1" eb="2">
      <t>カク</t>
    </rPh>
    <phoneticPr fontId="2"/>
  </si>
  <si>
    <t>)枚目</t>
    <rPh sb="1" eb="2">
      <t>マイ</t>
    </rPh>
    <rPh sb="2" eb="3">
      <t>メ</t>
    </rPh>
    <phoneticPr fontId="2"/>
  </si>
  <si>
    <t>様</t>
    <rPh sb="0" eb="1">
      <t>サマ</t>
    </rPh>
    <phoneticPr fontId="2"/>
  </si>
  <si>
    <t>入札者</t>
    <rPh sb="0" eb="3">
      <t>ニュウサツシャ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</si>
  <si>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</si>
  <si>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</si>
  <si>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工　事　費　内　訳　書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ショ</t>
    </rPh>
    <phoneticPr fontId="2"/>
  </si>
  <si>
    <t>工事場所</t>
    <rPh sb="0" eb="2">
      <t>コウジ</t>
    </rPh>
    <rPh sb="2" eb="4">
      <t>バショ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</si>
  <si>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</si>
  <si>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円（税抜）</t>
    <rPh sb="0" eb="1">
      <t>エン</t>
    </rPh>
    <rPh sb="2" eb="3">
      <t>ゼイ</t>
    </rPh>
    <rPh sb="3" eb="4">
      <t>ヌ</t>
    </rPh>
    <phoneticPr fontId="2"/>
  </si>
  <si>
    <t>(</t>
    <phoneticPr fontId="2"/>
  </si>
  <si>
    <t>工事場所1</t>
    <rPh sb="0" eb="2">
      <t>コウジ</t>
    </rPh>
    <rPh sb="2" eb="4">
      <t>バショ</t>
    </rPh>
    <phoneticPr fontId="2"/>
  </si>
  <si>
    <t>×</t>
    <phoneticPr fontId="2"/>
  </si>
  <si>
    <t>工事名称</t>
    <rPh sb="0" eb="2">
      <t>コウジ</t>
    </rPh>
    <rPh sb="2" eb="4">
      <t>メイショウ</t>
    </rPh>
    <phoneticPr fontId="2"/>
  </si>
  <si>
    <t>初ページ</t>
    <rPh sb="0" eb="1">
      <t>ショ</t>
    </rPh>
    <phoneticPr fontId="2"/>
  </si>
  <si>
    <t>1ページ目のみ出力</t>
    <rPh sb="4" eb="5">
      <t>メ</t>
    </rPh>
    <rPh sb="7" eb="9">
      <t>シュツリョク</t>
    </rPh>
    <phoneticPr fontId="2"/>
  </si>
  <si>
    <t>但し</t>
    <rPh sb="0" eb="1">
      <t>タダ</t>
    </rPh>
    <phoneticPr fontId="2"/>
  </si>
  <si>
    <t>請負代金</t>
    <rPh sb="0" eb="2">
      <t>ウケオイ</t>
    </rPh>
    <rPh sb="2" eb="4">
      <t>ダイキン</t>
    </rPh>
    <phoneticPr fontId="2"/>
  </si>
  <si>
    <t>上記の通り広島県契約規則及び広島県会計規則ならびに</t>
    <rPh sb="0" eb="2">
      <t>ジョウキ</t>
    </rPh>
    <rPh sb="3" eb="4">
      <t>トオ</t>
    </rPh>
    <rPh sb="5" eb="8">
      <t>ヒロシマケン</t>
    </rPh>
    <rPh sb="8" eb="10">
      <t>ケイヤク</t>
    </rPh>
    <rPh sb="10" eb="12">
      <t>キソク</t>
    </rPh>
    <rPh sb="12" eb="13">
      <t>オヨ</t>
    </rPh>
    <rPh sb="14" eb="17">
      <t>ヒロシマケン</t>
    </rPh>
    <rPh sb="17" eb="19">
      <t>カイケイ</t>
    </rPh>
    <rPh sb="19" eb="21">
      <t>キソク</t>
    </rPh>
    <phoneticPr fontId="2"/>
  </si>
  <si>
    <t>建設工事執行規則承諾の上入札いたします。</t>
    <rPh sb="0" eb="2">
      <t>ケンセツ</t>
    </rPh>
    <rPh sb="2" eb="4">
      <t>コウジ</t>
    </rPh>
    <rPh sb="4" eb="6">
      <t>シッコウ</t>
    </rPh>
    <rPh sb="6" eb="8">
      <t>キソク</t>
    </rPh>
    <rPh sb="8" eb="10">
      <t>ショウダク</t>
    </rPh>
    <rPh sb="11" eb="12">
      <t>ウエ</t>
    </rPh>
    <rPh sb="12" eb="14">
      <t>ニュウサツ</t>
    </rPh>
    <phoneticPr fontId="2"/>
  </si>
  <si>
    <t>代理人</t>
    <rPh sb="0" eb="3">
      <t>ダイリニン</t>
    </rPh>
    <phoneticPr fontId="2"/>
  </si>
  <si>
    <t>A1:l90</t>
    <phoneticPr fontId="2"/>
  </si>
  <si>
    <t>A91:l120</t>
    <phoneticPr fontId="2"/>
  </si>
  <si>
    <t>工事名1</t>
    <rPh sb="0" eb="2">
      <t>コウジ</t>
    </rPh>
    <rPh sb="2" eb="3">
      <t>メイ</t>
    </rPh>
    <phoneticPr fontId="2"/>
  </si>
  <si>
    <t>印</t>
    <rPh sb="0" eb="1">
      <t>イン</t>
    </rPh>
    <phoneticPr fontId="2"/>
  </si>
  <si>
    <t>　　　　　入札条件に基づき、次のとおり工事費内訳書を提出します。</t>
    <rPh sb="5" eb="7">
      <t>ニュウサツ</t>
    </rPh>
    <rPh sb="7" eb="9">
      <t>ジョウケン</t>
    </rPh>
    <rPh sb="10" eb="11">
      <t>モト</t>
    </rPh>
    <rPh sb="14" eb="15">
      <t>ツギ</t>
    </rPh>
    <rPh sb="19" eb="22">
      <t>コウジヒ</t>
    </rPh>
    <rPh sb="22" eb="25">
      <t>ウチワケショ</t>
    </rPh>
    <rPh sb="26" eb="28">
      <t>テイシュツ</t>
    </rPh>
    <phoneticPr fontId="2"/>
  </si>
  <si>
    <t>　入　　札　　書</t>
    <rPh sb="1" eb="2">
      <t>イリ</t>
    </rPh>
    <rPh sb="4" eb="5">
      <t>サツ</t>
    </rPh>
    <rPh sb="7" eb="8">
      <t>ショ</t>
    </rPh>
    <phoneticPr fontId="2"/>
  </si>
  <si>
    <t>発注者名</t>
    <rPh sb="0" eb="3">
      <t>ハッチュウシャ</t>
    </rPh>
    <rPh sb="3" eb="4">
      <t>メイ</t>
    </rPh>
    <phoneticPr fontId="2"/>
  </si>
  <si>
    <t>発注者名</t>
    <rPh sb="0" eb="2">
      <t>ハッチュウ</t>
    </rPh>
    <rPh sb="2" eb="3">
      <t>シャ</t>
    </rPh>
    <rPh sb="3" eb="4">
      <t>メイ</t>
    </rPh>
    <phoneticPr fontId="2"/>
  </si>
  <si>
    <t>-</t>
    <phoneticPr fontId="2"/>
  </si>
  <si>
    <t>D</t>
    <phoneticPr fontId="2"/>
  </si>
  <si>
    <t>E</t>
    <phoneticPr fontId="2"/>
  </si>
  <si>
    <t>-</t>
    <phoneticPr fontId="2"/>
  </si>
  <si>
    <t>-</t>
    <phoneticPr fontId="2"/>
  </si>
  <si>
    <t>B</t>
    <phoneticPr fontId="2"/>
  </si>
  <si>
    <t>C</t>
    <phoneticPr fontId="2"/>
  </si>
  <si>
    <t>E</t>
    <phoneticPr fontId="2"/>
  </si>
  <si>
    <t>-</t>
    <phoneticPr fontId="2"/>
  </si>
  <si>
    <t xml:space="preserve">    契約担当職員</t>
    <rPh sb="4" eb="6">
      <t>ケイヤク</t>
    </rPh>
    <rPh sb="6" eb="8">
      <t>タントウ</t>
    </rPh>
    <rPh sb="8" eb="10">
      <t>ショクイン</t>
    </rPh>
    <phoneticPr fontId="2"/>
  </si>
  <si>
    <t>工事費内訳書の提出について</t>
    <rPh sb="0" eb="1">
      <t>コウ</t>
    </rPh>
    <rPh sb="1" eb="2">
      <t>コト</t>
    </rPh>
    <rPh sb="2" eb="3">
      <t>ヒ</t>
    </rPh>
    <rPh sb="3" eb="4">
      <t>ナイ</t>
    </rPh>
    <rPh sb="4" eb="5">
      <t>ヤク</t>
    </rPh>
    <rPh sb="5" eb="6">
      <t>ショ</t>
    </rPh>
    <rPh sb="7" eb="9">
      <t>テイシュツ</t>
    </rPh>
    <phoneticPr fontId="2"/>
  </si>
  <si>
    <t>(別紙参考様式②)</t>
    <rPh sb="1" eb="3">
      <t>ベッシ</t>
    </rPh>
    <rPh sb="3" eb="5">
      <t>サンコウ</t>
    </rPh>
    <rPh sb="5" eb="7">
      <t>ヨウシキ</t>
    </rPh>
    <phoneticPr fontId="2"/>
  </si>
  <si>
    <t>員　数</t>
    <rPh sb="0" eb="1">
      <t>イン</t>
    </rPh>
    <rPh sb="2" eb="3">
      <t>カズ</t>
    </rPh>
    <phoneticPr fontId="2"/>
  </si>
  <si>
    <t>2ページ目のみ出力</t>
    <rPh sb="4" eb="5">
      <t>メ</t>
    </rPh>
    <rPh sb="7" eb="9">
      <t>シュツリョク</t>
    </rPh>
    <phoneticPr fontId="2"/>
  </si>
  <si>
    <t>3ページ目のみ出力</t>
    <rPh sb="4" eb="5">
      <t>メ</t>
    </rPh>
    <rPh sb="7" eb="9">
      <t>シュツリョク</t>
    </rPh>
    <phoneticPr fontId="2"/>
  </si>
  <si>
    <t>　　　　1.工　事　名</t>
    <rPh sb="6" eb="7">
      <t>コウ</t>
    </rPh>
    <rPh sb="8" eb="9">
      <t>コト</t>
    </rPh>
    <rPh sb="10" eb="11">
      <t>メイ</t>
    </rPh>
    <phoneticPr fontId="2"/>
  </si>
  <si>
    <t>　　　　2.工 事 場 所</t>
    <rPh sb="6" eb="7">
      <t>コウ</t>
    </rPh>
    <rPh sb="8" eb="9">
      <t>コト</t>
    </rPh>
    <rPh sb="10" eb="11">
      <t>バ</t>
    </rPh>
    <rPh sb="12" eb="13">
      <t>ショ</t>
    </rPh>
    <phoneticPr fontId="2"/>
  </si>
  <si>
    <t>　　　　3.見　積　額</t>
    <rPh sb="6" eb="7">
      <t>ケン</t>
    </rPh>
    <rPh sb="8" eb="9">
      <t>セキ</t>
    </rPh>
    <rPh sb="10" eb="11">
      <t>ガク</t>
    </rPh>
    <phoneticPr fontId="2"/>
  </si>
  <si>
    <t>　　　　4.工事費内訳書　別紙内訳書のとおり</t>
    <rPh sb="6" eb="9">
      <t>コウジヒ</t>
    </rPh>
    <rPh sb="9" eb="12">
      <t>ウチワケショ</t>
    </rPh>
    <rPh sb="13" eb="15">
      <t>ベッシ</t>
    </rPh>
    <rPh sb="15" eb="18">
      <t>ウチワケショ</t>
    </rPh>
    <phoneticPr fontId="2"/>
  </si>
  <si>
    <t>E</t>
    <phoneticPr fontId="2"/>
  </si>
  <si>
    <t>BD</t>
    <phoneticPr fontId="2"/>
  </si>
  <si>
    <t>AY</t>
    <phoneticPr fontId="2"/>
  </si>
  <si>
    <t>AS</t>
    <phoneticPr fontId="2"/>
  </si>
  <si>
    <t>AF</t>
    <phoneticPr fontId="2"/>
  </si>
  <si>
    <t>AG</t>
    <phoneticPr fontId="2"/>
  </si>
  <si>
    <t>A</t>
    <phoneticPr fontId="2"/>
  </si>
  <si>
    <t>C</t>
    <phoneticPr fontId="2"/>
  </si>
  <si>
    <t>R</t>
    <phoneticPr fontId="2"/>
  </si>
  <si>
    <t>AI</t>
    <phoneticPr fontId="2"/>
  </si>
  <si>
    <t>AJ</t>
    <phoneticPr fontId="2"/>
  </si>
  <si>
    <t>AQ</t>
    <phoneticPr fontId="2"/>
  </si>
  <si>
    <t>AM</t>
    <phoneticPr fontId="2"/>
  </si>
  <si>
    <t>AK</t>
    <phoneticPr fontId="2"/>
  </si>
  <si>
    <t>AE</t>
    <phoneticPr fontId="2"/>
  </si>
  <si>
    <t>A</t>
    <phoneticPr fontId="2"/>
  </si>
  <si>
    <t>P</t>
    <phoneticPr fontId="2"/>
  </si>
  <si>
    <t>N</t>
    <phoneticPr fontId="2"/>
  </si>
  <si>
    <t>AC</t>
    <phoneticPr fontId="2"/>
  </si>
  <si>
    <t>L</t>
    <phoneticPr fontId="2"/>
  </si>
  <si>
    <t>AA</t>
    <phoneticPr fontId="2"/>
  </si>
  <si>
    <t>F</t>
    <phoneticPr fontId="2"/>
  </si>
  <si>
    <t>U</t>
    <phoneticPr fontId="2"/>
  </si>
  <si>
    <t>AT</t>
    <phoneticPr fontId="2"/>
  </si>
  <si>
    <t>AO</t>
    <phoneticPr fontId="2"/>
  </si>
  <si>
    <t>BC</t>
    <phoneticPr fontId="2"/>
  </si>
  <si>
    <t>AU</t>
    <phoneticPr fontId="2"/>
  </si>
  <si>
    <t>AH</t>
    <phoneticPr fontId="2"/>
  </si>
  <si>
    <t>AV</t>
    <phoneticPr fontId="2"/>
  </si>
  <si>
    <t>AX</t>
    <phoneticPr fontId="2"/>
  </si>
  <si>
    <t>AN</t>
    <phoneticPr fontId="2"/>
  </si>
  <si>
    <t>-</t>
    <phoneticPr fontId="2"/>
  </si>
  <si>
    <t>AW</t>
    <phoneticPr fontId="2"/>
  </si>
  <si>
    <t>路線名</t>
    <rPh sb="0" eb="2">
      <t>ロセン</t>
    </rPh>
    <rPh sb="2" eb="3">
      <t>メイ</t>
    </rPh>
    <phoneticPr fontId="2"/>
  </si>
  <si>
    <t>入札日</t>
    <rPh sb="0" eb="2">
      <t>ニュウサツ</t>
    </rPh>
    <rPh sb="2" eb="3">
      <t>ビ</t>
    </rPh>
    <phoneticPr fontId="2"/>
  </si>
  <si>
    <t>Ｇ</t>
    <phoneticPr fontId="2"/>
  </si>
  <si>
    <t>E</t>
    <phoneticPr fontId="2"/>
  </si>
  <si>
    <t>明細種別</t>
    <rPh sb="0" eb="2">
      <t>メイサイ</t>
    </rPh>
    <rPh sb="2" eb="4">
      <t>シュベツ</t>
    </rPh>
    <phoneticPr fontId="2"/>
  </si>
  <si>
    <t>出力用住所</t>
    <rPh sb="0" eb="2">
      <t>シュツリョク</t>
    </rPh>
    <rPh sb="2" eb="3">
      <t>ヨウ</t>
    </rPh>
    <rPh sb="3" eb="5">
      <t>ジュウショ</t>
    </rPh>
    <phoneticPr fontId="2"/>
  </si>
  <si>
    <t>出力用氏名</t>
    <rPh sb="0" eb="2">
      <t>シュツリョク</t>
    </rPh>
    <rPh sb="2" eb="3">
      <t>ヨウ</t>
    </rPh>
    <rPh sb="3" eb="5">
      <t>シメイ</t>
    </rPh>
    <phoneticPr fontId="2"/>
  </si>
  <si>
    <t>Ｇ</t>
    <phoneticPr fontId="2"/>
  </si>
  <si>
    <t>Ｈ</t>
    <phoneticPr fontId="2"/>
  </si>
  <si>
    <t>I</t>
    <phoneticPr fontId="2"/>
  </si>
  <si>
    <t>社名</t>
    <rPh sb="0" eb="2">
      <t>シャメイ</t>
    </rPh>
    <phoneticPr fontId="2"/>
  </si>
  <si>
    <t>Ｇ</t>
    <phoneticPr fontId="2"/>
  </si>
  <si>
    <t>種目　変更</t>
    <rPh sb="0" eb="2">
      <t>シュモク</t>
    </rPh>
    <rPh sb="3" eb="5">
      <t>ヘンコウ</t>
    </rPh>
    <phoneticPr fontId="2"/>
  </si>
  <si>
    <t>数量　変更</t>
    <rPh sb="0" eb="2">
      <t>スウリョウ</t>
    </rPh>
    <rPh sb="3" eb="5">
      <t>ヘンコウ</t>
    </rPh>
    <phoneticPr fontId="2"/>
  </si>
  <si>
    <t>単位　変更</t>
    <rPh sb="0" eb="2">
      <t>タンイ</t>
    </rPh>
    <rPh sb="3" eb="5">
      <t>ヘンコウ</t>
    </rPh>
    <phoneticPr fontId="2"/>
  </si>
  <si>
    <t>単価　変更</t>
    <rPh sb="0" eb="2">
      <t>タンカ</t>
    </rPh>
    <rPh sb="3" eb="5">
      <t>ヘンコウ</t>
    </rPh>
    <phoneticPr fontId="2"/>
  </si>
  <si>
    <t>金額　変更</t>
    <rPh sb="0" eb="2">
      <t>キンガク</t>
    </rPh>
    <rPh sb="3" eb="5">
      <t>ヘンコウ</t>
    </rPh>
    <phoneticPr fontId="2"/>
  </si>
  <si>
    <t>直接工事費1</t>
    <rPh sb="0" eb="2">
      <t>チョクセツ</t>
    </rPh>
    <rPh sb="2" eb="5">
      <t>コウジヒ</t>
    </rPh>
    <phoneticPr fontId="2"/>
  </si>
  <si>
    <t>共通仮設費行出力</t>
  </si>
  <si>
    <t>AL</t>
    <phoneticPr fontId="2"/>
  </si>
  <si>
    <t>BJ</t>
    <phoneticPr fontId="2"/>
  </si>
  <si>
    <t>BE</t>
    <phoneticPr fontId="2"/>
  </si>
  <si>
    <t>CB</t>
    <phoneticPr fontId="2"/>
  </si>
  <si>
    <t>AY</t>
    <phoneticPr fontId="2"/>
  </si>
  <si>
    <t>BV</t>
    <phoneticPr fontId="2"/>
  </si>
  <si>
    <t>AR</t>
    <phoneticPr fontId="2"/>
  </si>
  <si>
    <t>BP</t>
    <phoneticPr fontId="2"/>
  </si>
  <si>
    <t>AL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</si>
  <si>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</si>
  <si>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</si>
  <si>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</si>
  <si>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</si>
  <si>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AE</t>
  </si>
  <si>
    <t>AG</t>
  </si>
  <si>
    <t>AF</t>
  </si>
  <si>
    <t>AJ</t>
  </si>
  <si>
    <t>AI</t>
  </si>
  <si>
    <t>AH</t>
  </si>
  <si>
    <t>AO</t>
    <phoneticPr fontId="2"/>
  </si>
  <si>
    <t>BM</t>
    <phoneticPr fontId="2"/>
  </si>
  <si>
    <t>AP</t>
    <phoneticPr fontId="2"/>
  </si>
  <si>
    <t>BN</t>
    <phoneticPr fontId="2"/>
  </si>
  <si>
    <t>AV</t>
    <phoneticPr fontId="2"/>
  </si>
  <si>
    <t>BS</t>
    <phoneticPr fontId="2"/>
  </si>
  <si>
    <t>AW</t>
    <phoneticPr fontId="2"/>
  </si>
  <si>
    <t>BT</t>
    <phoneticPr fontId="2"/>
  </si>
  <si>
    <t>AS</t>
    <phoneticPr fontId="2"/>
  </si>
  <si>
    <t>BQ</t>
    <phoneticPr fontId="2"/>
  </si>
  <si>
    <t>AQ</t>
    <phoneticPr fontId="2"/>
  </si>
  <si>
    <t>BO</t>
    <phoneticPr fontId="2"/>
  </si>
  <si>
    <t>AK</t>
    <phoneticPr fontId="2"/>
  </si>
  <si>
    <t>CF</t>
  </si>
  <si>
    <t>商号または名称</t>
    <rPh sb="0" eb="2">
      <t>ショウゴウ</t>
    </rPh>
    <rPh sb="5" eb="7">
      <t>メイショウ</t>
    </rPh>
    <phoneticPr fontId="2"/>
  </si>
  <si>
    <t>AO</t>
    <phoneticPr fontId="2"/>
  </si>
  <si>
    <t>G</t>
    <phoneticPr fontId="2"/>
  </si>
  <si>
    <t>○</t>
    <phoneticPr fontId="2"/>
  </si>
  <si>
    <t>B</t>
    <phoneticPr fontId="2"/>
  </si>
  <si>
    <t>C</t>
    <phoneticPr fontId="2"/>
  </si>
  <si>
    <t>（注1）　直接工事費より下の工事費内訳（諸経費）については、工事の種類による各積算体系に基づいて記入す
　　　ること</t>
    <rPh sb="1" eb="2">
      <t>チュウ</t>
    </rPh>
    <rPh sb="5" eb="7">
      <t>チョクセツ</t>
    </rPh>
    <rPh sb="7" eb="10">
      <t>コウジヒ</t>
    </rPh>
    <rPh sb="12" eb="13">
      <t>シタ</t>
    </rPh>
    <rPh sb="14" eb="16">
      <t>コウジ</t>
    </rPh>
    <rPh sb="16" eb="17">
      <t>ヒ</t>
    </rPh>
    <rPh sb="17" eb="19">
      <t>ウチワケ</t>
    </rPh>
    <rPh sb="20" eb="21">
      <t>ショ</t>
    </rPh>
    <rPh sb="21" eb="23">
      <t>ケイヒ</t>
    </rPh>
    <rPh sb="30" eb="32">
      <t>コウジ</t>
    </rPh>
    <rPh sb="33" eb="35">
      <t>シュルイ</t>
    </rPh>
    <rPh sb="38" eb="39">
      <t>カク</t>
    </rPh>
    <rPh sb="39" eb="41">
      <t>セキサン</t>
    </rPh>
    <rPh sb="41" eb="43">
      <t>タイケイ</t>
    </rPh>
    <rPh sb="44" eb="45">
      <t>モト</t>
    </rPh>
    <rPh sb="48" eb="50">
      <t>キニュウ</t>
    </rPh>
    <phoneticPr fontId="2"/>
  </si>
  <si>
    <t>（注2）　共通仮設費については、内訳として運搬費、準備費、仮設費、事業損失防止施設費、安全費、役務
　　　費、技術管理費、営繕費があり、本工事で該当する項目全てについて記入するものとする。</t>
    <rPh sb="1" eb="2">
      <t>チュウ</t>
    </rPh>
    <rPh sb="5" eb="10">
      <t>ｋ</t>
    </rPh>
    <rPh sb="16" eb="18">
      <t>ウチワケ</t>
    </rPh>
    <rPh sb="21" eb="23">
      <t>ウンパン</t>
    </rPh>
    <rPh sb="23" eb="24">
      <t>ヒ</t>
    </rPh>
    <rPh sb="25" eb="27">
      <t>ジュンビ</t>
    </rPh>
    <rPh sb="27" eb="28">
      <t>ヒ</t>
    </rPh>
    <rPh sb="29" eb="32">
      <t>カセツヒ</t>
    </rPh>
    <rPh sb="33" eb="35">
      <t>ジギョウ</t>
    </rPh>
    <rPh sb="35" eb="37">
      <t>ソンシツ</t>
    </rPh>
    <rPh sb="37" eb="39">
      <t>ボウシ</t>
    </rPh>
    <rPh sb="39" eb="42">
      <t>シセツヒ</t>
    </rPh>
    <rPh sb="43" eb="45">
      <t>アンゼン</t>
    </rPh>
    <rPh sb="45" eb="46">
      <t>ヒ</t>
    </rPh>
    <rPh sb="47" eb="49">
      <t>エキム</t>
    </rPh>
    <rPh sb="53" eb="54">
      <t>ヒ</t>
    </rPh>
    <rPh sb="55" eb="57">
      <t>ギジュツ</t>
    </rPh>
    <rPh sb="57" eb="60">
      <t>カンリヒ</t>
    </rPh>
    <rPh sb="61" eb="62">
      <t>エイ</t>
    </rPh>
    <rPh sb="62" eb="63">
      <t>ツクロ</t>
    </rPh>
    <rPh sb="63" eb="64">
      <t>ヒ</t>
    </rPh>
    <rPh sb="68" eb="69">
      <t>ホン</t>
    </rPh>
    <rPh sb="69" eb="71">
      <t>コウジ</t>
    </rPh>
    <rPh sb="72" eb="74">
      <t>ガイトウ</t>
    </rPh>
    <rPh sb="76" eb="78">
      <t>コウモク</t>
    </rPh>
    <rPh sb="78" eb="79">
      <t>スベ</t>
    </rPh>
    <rPh sb="84" eb="86">
      <t>キニュウ</t>
    </rPh>
    <phoneticPr fontId="2"/>
  </si>
  <si>
    <t>AM</t>
    <phoneticPr fontId="2"/>
  </si>
  <si>
    <t>使用しない</t>
    <rPh sb="0" eb="2">
      <t>シヨウ</t>
    </rPh>
    <phoneticPr fontId="2"/>
  </si>
  <si>
    <t>Q</t>
    <phoneticPr fontId="2"/>
  </si>
  <si>
    <t>×</t>
    <phoneticPr fontId="2"/>
  </si>
  <si>
    <t>合算表末=金額1</t>
    <rPh sb="5" eb="7">
      <t>キンガク</t>
    </rPh>
    <phoneticPr fontId="2"/>
  </si>
  <si>
    <t>合算工事の時最終ページの最終行に続いて表示。行は最終行からの行数
合算表末に続く文字は、書き出し明細項目名</t>
    <rPh sb="0" eb="2">
      <t>ガッサン</t>
    </rPh>
    <rPh sb="2" eb="4">
      <t>コウジ</t>
    </rPh>
    <rPh sb="5" eb="6">
      <t>トキ</t>
    </rPh>
    <rPh sb="6" eb="8">
      <t>サイシュウ</t>
    </rPh>
    <rPh sb="12" eb="15">
      <t>サイシュウギョウ</t>
    </rPh>
    <rPh sb="16" eb="17">
      <t>ツヅ</t>
    </rPh>
    <rPh sb="19" eb="21">
      <t>ヒョウジ</t>
    </rPh>
    <rPh sb="22" eb="23">
      <t>ギョウ</t>
    </rPh>
    <rPh sb="24" eb="27">
      <t>サイシュウギョウ</t>
    </rPh>
    <rPh sb="30" eb="32">
      <t>ギョウスウ</t>
    </rPh>
    <rPh sb="33" eb="35">
      <t>ガッサン</t>
    </rPh>
    <rPh sb="35" eb="36">
      <t>ヒョウ</t>
    </rPh>
    <rPh sb="36" eb="37">
      <t>マツ</t>
    </rPh>
    <rPh sb="38" eb="39">
      <t>ツヅ</t>
    </rPh>
    <rPh sb="40" eb="42">
      <t>モジ</t>
    </rPh>
    <rPh sb="44" eb="45">
      <t>カ</t>
    </rPh>
    <rPh sb="46" eb="47">
      <t>ダ</t>
    </rPh>
    <rPh sb="48" eb="50">
      <t>メイサイ</t>
    </rPh>
    <rPh sb="50" eb="52">
      <t>コウモク</t>
    </rPh>
    <rPh sb="52" eb="53">
      <t>メイ</t>
    </rPh>
    <phoneticPr fontId="2"/>
  </si>
  <si>
    <t>-</t>
    <phoneticPr fontId="2"/>
  </si>
  <si>
    <t>合算表末=名称1</t>
    <rPh sb="5" eb="7">
      <t>メイショウ</t>
    </rPh>
    <phoneticPr fontId="2"/>
  </si>
  <si>
    <t>契約保証費</t>
    <rPh sb="0" eb="2">
      <t>ケイヤク</t>
    </rPh>
    <rPh sb="2" eb="4">
      <t>ホショウ</t>
    </rPh>
    <rPh sb="4" eb="5">
      <t>ヒ</t>
    </rPh>
    <phoneticPr fontId="2"/>
  </si>
  <si>
    <t>親工事価格1</t>
    <rPh sb="0" eb="1">
      <t>オヤ</t>
    </rPh>
    <rPh sb="1" eb="3">
      <t>コウジ</t>
    </rPh>
    <rPh sb="3" eb="5">
      <t>カカク</t>
    </rPh>
    <phoneticPr fontId="2"/>
  </si>
  <si>
    <t>契約保証費計</t>
    <rPh sb="0" eb="2">
      <t>ケイヤク</t>
    </rPh>
    <rPh sb="2" eb="4">
      <t>ホショウ</t>
    </rPh>
    <rPh sb="4" eb="5">
      <t>ヒ</t>
    </rPh>
    <rPh sb="5" eb="6">
      <t>ケイ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</si>
  <si>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</si>
  <si>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直接工事費</t>
    <rPh sb="0" eb="2">
      <t>チョクセツ</t>
    </rPh>
    <rPh sb="2" eb="5">
      <t>コウジヒ</t>
    </rPh>
    <phoneticPr fontId="2"/>
  </si>
  <si>
    <t>本工事費</t>
    <rPh sb="0" eb="1">
      <t>ホン</t>
    </rPh>
    <rPh sb="1" eb="4">
      <t>コウジヒ</t>
    </rPh>
    <phoneticPr fontId="2"/>
  </si>
  <si>
    <t>工事価格計</t>
    <rPh sb="0" eb="2">
      <t>コウジ</t>
    </rPh>
    <rPh sb="2" eb="4">
      <t>カカク</t>
    </rPh>
    <rPh sb="4" eb="5">
      <t>ケイ</t>
    </rPh>
    <phoneticPr fontId="2"/>
  </si>
  <si>
    <t>工事価格計[見積額(税抜き)]</t>
    <rPh sb="0" eb="2">
      <t>コウジ</t>
    </rPh>
    <rPh sb="2" eb="4">
      <t>カカク</t>
    </rPh>
    <rPh sb="4" eb="5">
      <t>ケイ</t>
    </rPh>
    <rPh sb="6" eb="8">
      <t>ミツモリ</t>
    </rPh>
    <rPh sb="8" eb="9">
      <t>ガク</t>
    </rPh>
    <rPh sb="10" eb="11">
      <t>ゼイ</t>
    </rPh>
    <rPh sb="11" eb="12">
      <t>ヌ</t>
    </rPh>
    <phoneticPr fontId="2"/>
  </si>
</sst>
</file>

<file path=xl/styles.xml><?xml version="1.0" encoding="utf-8"?>
<styleSheet xmlns="http://schemas.openxmlformats.org/spreadsheetml/2006/main">
  <numFmts count="3">
    <numFmt numFmtId="5" formatCode="&quot;¥&quot;#,##0;&quot;¥&quot;\-#,##0"/>
    <numFmt numFmtId="176" formatCode="0_ "/>
    <numFmt numFmtId="177" formatCode="#,##0.###"/>
  </numFmts>
  <fonts count="25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28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indexed="9"/>
      <name val="ＭＳ 明朝"/>
      <family val="1"/>
      <charset val="128"/>
    </font>
    <font>
      <b/>
      <u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22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359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40" fontId="0" fillId="2" borderId="6" xfId="1" applyNumberFormat="1" applyFont="1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7" xfId="0" applyFill="1" applyBorder="1"/>
    <xf numFmtId="40" fontId="0" fillId="2" borderId="8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0" borderId="9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0" fontId="0" fillId="0" borderId="14" xfId="0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4" fillId="0" borderId="0" xfId="0" applyFont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4" fillId="0" borderId="39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0" fillId="0" borderId="12" xfId="0" applyFill="1" applyBorder="1"/>
    <xf numFmtId="0" fontId="5" fillId="0" borderId="47" xfId="0" applyNumberFormat="1" applyFont="1" applyFill="1" applyBorder="1" applyAlignment="1" applyProtection="1"/>
    <xf numFmtId="0" fontId="0" fillId="0" borderId="28" xfId="0" applyFill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47" xfId="0" applyFont="1" applyFill="1" applyBorder="1" applyAlignment="1">
      <alignment vertical="center"/>
    </xf>
    <xf numFmtId="40" fontId="4" fillId="0" borderId="47" xfId="1" applyNumberFormat="1" applyFont="1" applyFill="1" applyBorder="1" applyAlignment="1">
      <alignment vertical="center"/>
    </xf>
    <xf numFmtId="49" fontId="4" fillId="0" borderId="47" xfId="0" applyNumberFormat="1" applyFont="1" applyFill="1" applyBorder="1" applyAlignment="1">
      <alignment vertical="center"/>
    </xf>
    <xf numFmtId="56" fontId="4" fillId="0" borderId="47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0" fontId="4" fillId="0" borderId="4" xfId="1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38" fontId="7" fillId="0" borderId="40" xfId="1" applyFont="1" applyFill="1" applyBorder="1" applyAlignment="1">
      <alignment vertical="center"/>
    </xf>
    <xf numFmtId="0" fontId="7" fillId="0" borderId="40" xfId="0" applyNumberFormat="1" applyFont="1" applyFill="1" applyBorder="1" applyAlignment="1">
      <alignment horizontal="left" vertical="center"/>
    </xf>
    <xf numFmtId="0" fontId="8" fillId="0" borderId="29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vertical="center"/>
    </xf>
    <xf numFmtId="0" fontId="7" fillId="0" borderId="17" xfId="0" applyNumberFormat="1" applyFont="1" applyFill="1" applyBorder="1" applyAlignment="1">
      <alignment horizontal="left" vertical="center"/>
    </xf>
    <xf numFmtId="0" fontId="7" fillId="0" borderId="36" xfId="0" applyNumberFormat="1" applyFont="1" applyFill="1" applyBorder="1" applyAlignment="1">
      <alignment horizontal="right" vertical="center"/>
    </xf>
    <xf numFmtId="0" fontId="7" fillId="0" borderId="26" xfId="0" applyFont="1" applyFill="1" applyBorder="1" applyAlignment="1">
      <alignment horizontal="center" vertical="center"/>
    </xf>
    <xf numFmtId="38" fontId="7" fillId="0" borderId="48" xfId="1" applyFont="1" applyFill="1" applyBorder="1" applyAlignment="1">
      <alignment vertical="center"/>
    </xf>
    <xf numFmtId="0" fontId="7" fillId="0" borderId="48" xfId="0" applyNumberFormat="1" applyFont="1" applyFill="1" applyBorder="1" applyAlignment="1">
      <alignment horizontal="left" vertical="center"/>
    </xf>
    <xf numFmtId="0" fontId="7" fillId="0" borderId="49" xfId="0" applyFont="1" applyFill="1" applyBorder="1" applyAlignment="1">
      <alignment horizontal="center" vertical="center"/>
    </xf>
    <xf numFmtId="38" fontId="7" fillId="0" borderId="50" xfId="1" applyFont="1" applyFill="1" applyBorder="1" applyAlignment="1">
      <alignment vertical="center"/>
    </xf>
    <xf numFmtId="0" fontId="7" fillId="0" borderId="50" xfId="0" applyNumberFormat="1" applyFont="1" applyFill="1" applyBorder="1" applyAlignment="1">
      <alignment horizontal="left" vertical="center"/>
    </xf>
    <xf numFmtId="0" fontId="7" fillId="0" borderId="46" xfId="0" applyNumberFormat="1" applyFont="1" applyFill="1" applyBorder="1" applyAlignment="1">
      <alignment horizontal="right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left" vertical="center"/>
    </xf>
    <xf numFmtId="40" fontId="4" fillId="0" borderId="51" xfId="1" applyNumberFormat="1" applyFont="1" applyFill="1" applyBorder="1" applyAlignment="1">
      <alignment vertical="center"/>
    </xf>
    <xf numFmtId="38" fontId="4" fillId="0" borderId="51" xfId="1" applyFont="1" applyFill="1" applyBorder="1" applyAlignment="1">
      <alignment vertical="center"/>
    </xf>
    <xf numFmtId="0" fontId="4" fillId="0" borderId="51" xfId="0" applyNumberFormat="1" applyFont="1" applyFill="1" applyBorder="1" applyAlignment="1">
      <alignment vertical="center"/>
    </xf>
    <xf numFmtId="0" fontId="4" fillId="0" borderId="5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47" xfId="0" applyNumberFormat="1" applyFont="1" applyFill="1" applyBorder="1" applyAlignment="1">
      <alignment vertical="center"/>
    </xf>
    <xf numFmtId="0" fontId="4" fillId="0" borderId="47" xfId="0" applyNumberFormat="1" applyFont="1" applyFill="1" applyBorder="1" applyAlignment="1">
      <alignment horizontal="right" vertical="center"/>
    </xf>
    <xf numFmtId="40" fontId="7" fillId="0" borderId="2" xfId="1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40" fontId="7" fillId="0" borderId="22" xfId="1" applyNumberFormat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40" fontId="7" fillId="0" borderId="49" xfId="1" applyNumberFormat="1" applyFont="1" applyFill="1" applyBorder="1" applyAlignment="1">
      <alignment vertical="center"/>
    </xf>
    <xf numFmtId="38" fontId="7" fillId="0" borderId="49" xfId="1" applyFont="1" applyFill="1" applyBorder="1" applyAlignment="1">
      <alignment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10" fillId="0" borderId="0" xfId="0" applyFont="1" applyBorder="1" applyAlignment="1">
      <alignment horizontal="center" vertical="center" shrinkToFit="1"/>
    </xf>
    <xf numFmtId="0" fontId="0" fillId="0" borderId="52" xfId="0" applyBorder="1"/>
    <xf numFmtId="0" fontId="0" fillId="0" borderId="49" xfId="0" applyBorder="1"/>
    <xf numFmtId="0" fontId="0" fillId="0" borderId="53" xfId="0" applyBorder="1"/>
    <xf numFmtId="0" fontId="0" fillId="2" borderId="54" xfId="0" applyFill="1" applyBorder="1"/>
    <xf numFmtId="0" fontId="0" fillId="0" borderId="55" xfId="0" applyFill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38" fontId="8" fillId="0" borderId="1" xfId="1" applyFont="1" applyBorder="1" applyAlignment="1">
      <alignment vertical="center"/>
    </xf>
    <xf numFmtId="38" fontId="8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5" fontId="14" fillId="0" borderId="0" xfId="0" applyNumberFormat="1" applyFont="1"/>
    <xf numFmtId="0" fontId="15" fillId="0" borderId="0" xfId="0" applyFont="1"/>
    <xf numFmtId="0" fontId="13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19" fillId="0" borderId="0" xfId="0" applyFont="1"/>
    <xf numFmtId="0" fontId="17" fillId="0" borderId="0" xfId="0" applyFont="1" applyBorder="1" applyAlignment="1">
      <alignment horizontal="right"/>
    </xf>
    <xf numFmtId="0" fontId="7" fillId="0" borderId="0" xfId="0" applyFont="1"/>
    <xf numFmtId="0" fontId="8" fillId="0" borderId="1" xfId="2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0" fillId="0" borderId="56" xfId="0" applyFill="1" applyBorder="1"/>
    <xf numFmtId="0" fontId="0" fillId="0" borderId="57" xfId="0" applyBorder="1"/>
    <xf numFmtId="0" fontId="0" fillId="0" borderId="58" xfId="0" applyFill="1" applyBorder="1"/>
    <xf numFmtId="0" fontId="0" fillId="0" borderId="58" xfId="0" applyBorder="1"/>
    <xf numFmtId="0" fontId="21" fillId="0" borderId="0" xfId="0" applyFont="1"/>
    <xf numFmtId="0" fontId="7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2" fillId="0" borderId="0" xfId="0" applyFont="1" applyAlignment="1"/>
    <xf numFmtId="0" fontId="4" fillId="0" borderId="0" xfId="0" applyFont="1" applyAlignment="1"/>
    <xf numFmtId="0" fontId="21" fillId="0" borderId="0" xfId="0" applyFont="1" applyAlignment="1"/>
    <xf numFmtId="0" fontId="4" fillId="0" borderId="0" xfId="0" applyFont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38" fontId="8" fillId="0" borderId="2" xfId="1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38" fontId="8" fillId="0" borderId="1" xfId="1" applyFont="1" applyBorder="1" applyAlignment="1">
      <alignment horizontal="center" vertical="center"/>
    </xf>
    <xf numFmtId="0" fontId="19" fillId="0" borderId="0" xfId="0" applyFont="1" applyAlignment="1">
      <alignment vertical="top"/>
    </xf>
    <xf numFmtId="0" fontId="0" fillId="0" borderId="0" xfId="0" applyAlignment="1"/>
    <xf numFmtId="0" fontId="18" fillId="0" borderId="0" xfId="0" applyFont="1" applyAlignment="1">
      <alignment horizontal="left"/>
    </xf>
    <xf numFmtId="0" fontId="18" fillId="0" borderId="0" xfId="0" applyFont="1" applyBorder="1" applyAlignment="1">
      <alignment horizontal="left" vertical="top"/>
    </xf>
    <xf numFmtId="0" fontId="16" fillId="0" borderId="0" xfId="0" applyFont="1" applyAlignment="1"/>
    <xf numFmtId="0" fontId="16" fillId="0" borderId="0" xfId="0" applyFont="1" applyBorder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0" fillId="0" borderId="59" xfId="0" applyBorder="1"/>
    <xf numFmtId="0" fontId="0" fillId="0" borderId="60" xfId="0" applyFill="1" applyBorder="1"/>
    <xf numFmtId="0" fontId="0" fillId="0" borderId="47" xfId="0" applyBorder="1"/>
    <xf numFmtId="0" fontId="24" fillId="0" borderId="0" xfId="0" applyFont="1"/>
    <xf numFmtId="177" fontId="8" fillId="0" borderId="1" xfId="1" applyNumberFormat="1" applyFont="1" applyBorder="1" applyAlignment="1">
      <alignment vertical="center"/>
    </xf>
    <xf numFmtId="0" fontId="16" fillId="0" borderId="0" xfId="0" applyFont="1" applyBorder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0" fillId="0" borderId="66" xfId="0" applyFill="1" applyBorder="1"/>
    <xf numFmtId="0" fontId="0" fillId="0" borderId="66" xfId="0" applyBorder="1"/>
    <xf numFmtId="0" fontId="0" fillId="0" borderId="67" xfId="0" applyBorder="1"/>
    <xf numFmtId="0" fontId="0" fillId="0" borderId="56" xfId="0" applyBorder="1"/>
    <xf numFmtId="0" fontId="0" fillId="0" borderId="58" xfId="0" applyBorder="1" applyAlignment="1">
      <alignment wrapText="1"/>
    </xf>
    <xf numFmtId="0" fontId="0" fillId="0" borderId="59" xfId="0" applyBorder="1" applyAlignment="1">
      <alignment wrapText="1"/>
    </xf>
    <xf numFmtId="0" fontId="0" fillId="2" borderId="58" xfId="0" applyFill="1" applyBorder="1"/>
    <xf numFmtId="0" fontId="0" fillId="3" borderId="58" xfId="0" applyFill="1" applyBorder="1"/>
    <xf numFmtId="0" fontId="0" fillId="0" borderId="49" xfId="0" applyBorder="1" applyAlignment="1">
      <alignment wrapText="1"/>
    </xf>
    <xf numFmtId="0" fontId="0" fillId="0" borderId="53" xfId="0" applyBorder="1" applyAlignment="1">
      <alignment wrapText="1"/>
    </xf>
    <xf numFmtId="0" fontId="0" fillId="5" borderId="52" xfId="0" applyFill="1" applyBorder="1"/>
    <xf numFmtId="0" fontId="0" fillId="5" borderId="49" xfId="0" applyFill="1" applyBorder="1"/>
    <xf numFmtId="0" fontId="4" fillId="0" borderId="42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64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48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48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65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66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67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63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62" xfId="0" applyFill="1" applyBorder="1" applyAlignment="1">
      <alignment horizontal="center"/>
    </xf>
    <xf numFmtId="0" fontId="0" fillId="2" borderId="49" xfId="0" applyFill="1" applyBorder="1" applyAlignment="1">
      <alignment horizontal="center" wrapText="1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0" borderId="48" xfId="0" applyBorder="1" applyAlignment="1"/>
    <xf numFmtId="0" fontId="0" fillId="0" borderId="0" xfId="0" applyAlignment="1"/>
    <xf numFmtId="0" fontId="0" fillId="2" borderId="68" xfId="0" applyFill="1" applyBorder="1" applyAlignment="1">
      <alignment horizontal="center"/>
    </xf>
    <xf numFmtId="0" fontId="16" fillId="0" borderId="0" xfId="0" applyFont="1" applyAlignment="1"/>
    <xf numFmtId="0" fontId="16" fillId="0" borderId="0" xfId="0" applyFont="1" applyBorder="1" applyAlignment="1">
      <alignment horizontal="left" vertical="top" wrapText="1"/>
    </xf>
    <xf numFmtId="0" fontId="0" fillId="0" borderId="0" xfId="0"/>
    <xf numFmtId="58" fontId="16" fillId="0" borderId="0" xfId="0" applyNumberFormat="1" applyFont="1" applyAlignment="1">
      <alignment horizontal="left"/>
    </xf>
    <xf numFmtId="58" fontId="0" fillId="0" borderId="0" xfId="0" applyNumberFormat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23" fillId="0" borderId="0" xfId="0" applyFont="1" applyAlignment="1">
      <alignment horizontal="left" vertical="top" wrapText="1"/>
    </xf>
    <xf numFmtId="0" fontId="16" fillId="0" borderId="0" xfId="0" applyFont="1" applyAlignment="1">
      <alignment vertical="top"/>
    </xf>
    <xf numFmtId="0" fontId="0" fillId="0" borderId="0" xfId="0" applyAlignment="1">
      <alignment vertical="top"/>
    </xf>
    <xf numFmtId="0" fontId="1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38" fontId="8" fillId="0" borderId="18" xfId="1" applyFont="1" applyBorder="1" applyAlignment="1">
      <alignment vertical="center"/>
    </xf>
    <xf numFmtId="38" fontId="8" fillId="0" borderId="38" xfId="1" applyFont="1" applyBorder="1" applyAlignment="1">
      <alignment vertical="center"/>
    </xf>
    <xf numFmtId="38" fontId="8" fillId="0" borderId="14" xfId="1" applyFont="1" applyBorder="1" applyAlignment="1">
      <alignment vertical="center"/>
    </xf>
    <xf numFmtId="0" fontId="16" fillId="0" borderId="0" xfId="0" applyFont="1" applyBorder="1" applyAlignment="1">
      <alignment horizontal="left" vertical="top" wrapText="1" shrinkToFit="1"/>
    </xf>
    <xf numFmtId="0" fontId="23" fillId="0" borderId="0" xfId="0" applyFont="1" applyAlignment="1">
      <alignment horizontal="left" vertical="top" wrapText="1" shrinkToFit="1"/>
    </xf>
    <xf numFmtId="0" fontId="8" fillId="0" borderId="18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38" fontId="8" fillId="0" borderId="2" xfId="1" applyFont="1" applyBorder="1" applyAlignment="1">
      <alignment vertical="center"/>
    </xf>
    <xf numFmtId="38" fontId="8" fillId="0" borderId="18" xfId="1" applyFont="1" applyBorder="1" applyAlignment="1">
      <alignment horizontal="center" vertical="center"/>
    </xf>
    <xf numFmtId="38" fontId="8" fillId="0" borderId="38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" fontId="21" fillId="0" borderId="0" xfId="0" applyNumberFormat="1" applyFont="1" applyAlignment="1">
      <alignment horizontal="left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Border="1" applyAlignment="1">
      <alignment horizontal="left" vertical="top" shrinkToFit="1"/>
    </xf>
    <xf numFmtId="0" fontId="0" fillId="0" borderId="0" xfId="0" applyAlignment="1">
      <alignment horizontal="left" shrinkToFit="1"/>
    </xf>
    <xf numFmtId="0" fontId="16" fillId="0" borderId="0" xfId="2" applyFont="1" applyBorder="1" applyAlignment="1">
      <alignment vertical="top" wrapText="1"/>
    </xf>
    <xf numFmtId="0" fontId="23" fillId="0" borderId="0" xfId="0" applyFont="1" applyBorder="1" applyAlignment="1"/>
    <xf numFmtId="0" fontId="16" fillId="0" borderId="64" xfId="2" applyFont="1" applyBorder="1" applyAlignment="1">
      <alignment vertical="top" wrapText="1"/>
    </xf>
    <xf numFmtId="0" fontId="23" fillId="0" borderId="64" xfId="0" applyFont="1" applyBorder="1" applyAlignme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5" fontId="17" fillId="0" borderId="0" xfId="0" applyNumberFormat="1" applyFont="1" applyBorder="1" applyAlignment="1">
      <alignment horizontal="left"/>
    </xf>
    <xf numFmtId="5" fontId="0" fillId="0" borderId="0" xfId="0" applyNumberFormat="1" applyAlignment="1"/>
    <xf numFmtId="0" fontId="18" fillId="0" borderId="0" xfId="0" applyFont="1" applyBorder="1" applyAlignment="1">
      <alignment horizontal="left" wrapText="1"/>
    </xf>
    <xf numFmtId="58" fontId="16" fillId="0" borderId="0" xfId="0" applyNumberFormat="1" applyFont="1" applyFill="1" applyAlignment="1">
      <alignment horizontal="left" vertical="center"/>
    </xf>
    <xf numFmtId="0" fontId="18" fillId="0" borderId="0" xfId="0" applyNumberFormat="1" applyFont="1" applyBorder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58" fontId="16" fillId="0" borderId="0" xfId="0" applyNumberFormat="1" applyFont="1" applyAlignment="1"/>
    <xf numFmtId="0" fontId="7" fillId="0" borderId="20" xfId="0" applyFont="1" applyFill="1" applyBorder="1" applyAlignment="1">
      <alignment vertical="center" wrapText="1" shrinkToFit="1"/>
    </xf>
    <xf numFmtId="0" fontId="0" fillId="0" borderId="7" xfId="0" applyFill="1" applyBorder="1" applyAlignment="1">
      <alignment vertical="center" wrapText="1" shrinkToFit="1"/>
    </xf>
    <xf numFmtId="0" fontId="8" fillId="0" borderId="22" xfId="0" applyFont="1" applyFill="1" applyBorder="1" applyAlignment="1">
      <alignment horizontal="left" vertical="center" wrapText="1" shrinkToFit="1"/>
    </xf>
    <xf numFmtId="0" fontId="9" fillId="0" borderId="2" xfId="0" applyFont="1" applyFill="1" applyBorder="1" applyAlignment="1">
      <alignment horizontal="left" vertical="center" wrapText="1" shrinkToFit="1"/>
    </xf>
    <xf numFmtId="0" fontId="0" fillId="0" borderId="52" xfId="0" applyFill="1" applyBorder="1" applyAlignment="1">
      <alignment vertical="center" wrapText="1" shrinkToFit="1"/>
    </xf>
    <xf numFmtId="0" fontId="9" fillId="0" borderId="49" xfId="0" applyFont="1" applyFill="1" applyBorder="1" applyAlignment="1">
      <alignment horizontal="left" vertical="center" wrapText="1" shrinkToFit="1"/>
    </xf>
    <xf numFmtId="0" fontId="4" fillId="0" borderId="41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4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1-14～1-16路線推進器0.9　変更分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7</xdr:row>
      <xdr:rowOff>76200</xdr:rowOff>
    </xdr:from>
    <xdr:to>
      <xdr:col>7</xdr:col>
      <xdr:colOff>190500</xdr:colOff>
      <xdr:row>7</xdr:row>
      <xdr:rowOff>76200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V="1">
          <a:off x="2628900" y="2238375"/>
          <a:ext cx="2390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A92"/>
  <sheetViews>
    <sheetView tabSelected="1" workbookViewId="0">
      <selection activeCell="I1" sqref="I1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3" t="s">
        <v>148</v>
      </c>
    </row>
    <row r="2" spans="1:27" ht="13.5" customHeight="1" thickBot="1">
      <c r="A2" s="62" t="s">
        <v>1</v>
      </c>
      <c r="B2" s="63" t="s">
        <v>67</v>
      </c>
      <c r="C2" t="s">
        <v>2</v>
      </c>
      <c r="F2" t="s">
        <v>78</v>
      </c>
      <c r="J2" t="s">
        <v>3</v>
      </c>
      <c r="S2" t="s">
        <v>124</v>
      </c>
    </row>
    <row r="3" spans="1:27" ht="28.5" customHeight="1" thickBot="1">
      <c r="A3" s="64"/>
      <c r="B3" s="111"/>
      <c r="D3" s="72" t="s">
        <v>18</v>
      </c>
      <c r="E3" s="73">
        <v>0.46</v>
      </c>
      <c r="F3" s="24"/>
      <c r="G3" s="72">
        <v>1</v>
      </c>
      <c r="H3" s="73">
        <v>13.5</v>
      </c>
      <c r="K3" s="78" t="s">
        <v>81</v>
      </c>
      <c r="L3" s="78" t="s">
        <v>83</v>
      </c>
      <c r="M3" s="295" t="s">
        <v>84</v>
      </c>
      <c r="N3" s="296"/>
      <c r="O3" s="296"/>
      <c r="P3" s="296"/>
      <c r="Q3" s="297"/>
      <c r="T3" s="78" t="s">
        <v>82</v>
      </c>
      <c r="U3" s="78" t="s">
        <v>83</v>
      </c>
      <c r="V3" s="266" t="s">
        <v>85</v>
      </c>
      <c r="W3" s="266"/>
      <c r="X3" s="266"/>
      <c r="Y3" s="266"/>
      <c r="Z3" s="266"/>
    </row>
    <row r="4" spans="1:27" ht="14.25" thickBot="1">
      <c r="A4" s="65"/>
      <c r="B4" s="60"/>
      <c r="D4" s="74" t="s">
        <v>19</v>
      </c>
      <c r="E4" s="75">
        <v>11.88</v>
      </c>
      <c r="F4" s="24"/>
      <c r="G4" s="72">
        <v>2</v>
      </c>
      <c r="H4" s="73">
        <v>41.25</v>
      </c>
      <c r="K4" s="78" t="s">
        <v>88</v>
      </c>
      <c r="L4" s="78" t="s">
        <v>310</v>
      </c>
      <c r="M4" s="267" t="s">
        <v>64</v>
      </c>
      <c r="N4" s="268"/>
      <c r="O4" s="268"/>
      <c r="P4" s="268"/>
      <c r="Q4" s="269"/>
      <c r="T4" s="78" t="s">
        <v>86</v>
      </c>
      <c r="U4" s="78" t="s">
        <v>318</v>
      </c>
      <c r="V4" s="280" t="s">
        <v>64</v>
      </c>
      <c r="W4" s="280"/>
      <c r="X4" s="280"/>
      <c r="Y4" s="280"/>
      <c r="Z4" s="280"/>
    </row>
    <row r="5" spans="1:27" ht="14.25" thickBot="1">
      <c r="A5" s="65"/>
      <c r="B5" s="60"/>
      <c r="D5" s="74" t="s">
        <v>20</v>
      </c>
      <c r="E5" s="75">
        <v>11.88</v>
      </c>
      <c r="F5" s="24"/>
      <c r="G5" s="72">
        <v>3</v>
      </c>
      <c r="H5" s="73">
        <v>25.5</v>
      </c>
      <c r="K5" s="78" t="s">
        <v>87</v>
      </c>
      <c r="L5" s="78" t="s">
        <v>311</v>
      </c>
      <c r="M5" s="270"/>
      <c r="N5" s="271"/>
      <c r="O5" s="271"/>
      <c r="P5" s="271"/>
      <c r="Q5" s="272"/>
      <c r="T5" s="78" t="s">
        <v>87</v>
      </c>
      <c r="U5" s="78" t="s">
        <v>311</v>
      </c>
      <c r="V5" s="280"/>
      <c r="W5" s="280"/>
      <c r="X5" s="280"/>
      <c r="Y5" s="280"/>
      <c r="Z5" s="280"/>
    </row>
    <row r="6" spans="1:27" ht="14.25" thickBot="1">
      <c r="A6" s="64" t="s">
        <v>65</v>
      </c>
      <c r="B6" s="69" t="s">
        <v>125</v>
      </c>
      <c r="D6" s="74" t="s">
        <v>21</v>
      </c>
      <c r="E6" s="75">
        <v>11.88</v>
      </c>
      <c r="F6" s="24"/>
      <c r="G6" s="72">
        <v>4</v>
      </c>
      <c r="H6" s="75">
        <v>13.5</v>
      </c>
      <c r="K6" s="78" t="s">
        <v>45</v>
      </c>
      <c r="L6" s="78" t="s">
        <v>312</v>
      </c>
      <c r="M6" s="270"/>
      <c r="N6" s="271"/>
      <c r="O6" s="271"/>
      <c r="P6" s="271"/>
      <c r="Q6" s="272"/>
      <c r="T6" s="78" t="s">
        <v>45</v>
      </c>
      <c r="U6" s="78" t="s">
        <v>312</v>
      </c>
      <c r="V6" s="280"/>
      <c r="W6" s="280"/>
      <c r="X6" s="280"/>
      <c r="Y6" s="280"/>
      <c r="Z6" s="280"/>
    </row>
    <row r="7" spans="1:27" ht="14.25" thickBot="1">
      <c r="A7" s="65" t="s">
        <v>66</v>
      </c>
      <c r="B7" s="47" t="s">
        <v>115</v>
      </c>
      <c r="D7" s="74" t="s">
        <v>22</v>
      </c>
      <c r="E7" s="75">
        <v>11.88</v>
      </c>
      <c r="F7" s="24"/>
      <c r="G7" s="72">
        <v>5</v>
      </c>
      <c r="H7" s="75">
        <v>13.5</v>
      </c>
      <c r="K7" s="78" t="s">
        <v>46</v>
      </c>
      <c r="L7" s="78" t="s">
        <v>313</v>
      </c>
      <c r="M7" s="270"/>
      <c r="N7" s="271"/>
      <c r="O7" s="271"/>
      <c r="P7" s="271"/>
      <c r="Q7" s="272"/>
      <c r="T7" s="78" t="s">
        <v>46</v>
      </c>
      <c r="U7" s="78" t="s">
        <v>313</v>
      </c>
      <c r="V7" s="280"/>
      <c r="W7" s="280"/>
      <c r="X7" s="280"/>
      <c r="Y7" s="280"/>
      <c r="Z7" s="280"/>
    </row>
    <row r="8" spans="1:27" ht="14.25" thickBot="1">
      <c r="A8" s="65" t="s">
        <v>74</v>
      </c>
      <c r="B8" s="47" t="s">
        <v>166</v>
      </c>
      <c r="D8" s="74" t="s">
        <v>23</v>
      </c>
      <c r="E8" s="75">
        <v>5.38</v>
      </c>
      <c r="F8" s="24"/>
      <c r="G8" s="72">
        <v>6</v>
      </c>
      <c r="H8" s="75">
        <v>30.75</v>
      </c>
      <c r="K8" s="78" t="s">
        <v>99</v>
      </c>
      <c r="L8" s="78" t="s">
        <v>314</v>
      </c>
      <c r="M8" s="273"/>
      <c r="N8" s="274"/>
      <c r="O8" s="274"/>
      <c r="P8" s="274"/>
      <c r="Q8" s="275"/>
      <c r="T8" s="78" t="s">
        <v>121</v>
      </c>
      <c r="U8" s="78" t="s">
        <v>319</v>
      </c>
      <c r="V8" s="266"/>
      <c r="W8" s="266"/>
      <c r="X8" s="266"/>
      <c r="Y8" s="266"/>
      <c r="Z8" s="266"/>
    </row>
    <row r="9" spans="1:27" ht="14.25" thickBot="1">
      <c r="A9" s="65" t="s">
        <v>75</v>
      </c>
      <c r="B9" s="47" t="s">
        <v>232</v>
      </c>
      <c r="D9" s="74" t="s">
        <v>24</v>
      </c>
      <c r="E9" s="75">
        <v>6</v>
      </c>
      <c r="F9" s="24"/>
      <c r="G9" s="72">
        <v>7</v>
      </c>
      <c r="H9" s="75">
        <v>14.25</v>
      </c>
      <c r="K9" s="78" t="s">
        <v>100</v>
      </c>
      <c r="L9" s="78" t="s">
        <v>315</v>
      </c>
      <c r="M9" s="273"/>
      <c r="N9" s="274"/>
      <c r="O9" s="274"/>
      <c r="P9" s="274"/>
      <c r="Q9" s="275"/>
      <c r="T9" s="78" t="s">
        <v>122</v>
      </c>
      <c r="U9" s="78" t="s">
        <v>320</v>
      </c>
      <c r="V9" s="266"/>
      <c r="W9" s="266"/>
      <c r="X9" s="266"/>
      <c r="Y9" s="266"/>
      <c r="Z9" s="266"/>
    </row>
    <row r="10" spans="1:27" ht="14.25" thickBot="1">
      <c r="A10" s="65" t="s">
        <v>72</v>
      </c>
      <c r="B10" s="47">
        <v>26</v>
      </c>
      <c r="D10" s="74" t="s">
        <v>25</v>
      </c>
      <c r="E10" s="75">
        <v>7.63</v>
      </c>
      <c r="F10" s="24"/>
      <c r="G10" s="72">
        <v>8</v>
      </c>
      <c r="H10" s="75">
        <v>25.5</v>
      </c>
      <c r="K10" s="78" t="s">
        <v>10</v>
      </c>
      <c r="L10" s="78" t="s">
        <v>316</v>
      </c>
      <c r="M10" s="273"/>
      <c r="N10" s="276"/>
      <c r="O10" s="276"/>
      <c r="P10" s="276"/>
      <c r="Q10" s="275"/>
      <c r="U10" t="s">
        <v>321</v>
      </c>
    </row>
    <row r="11" spans="1:27" ht="14.25" thickBot="1">
      <c r="A11" s="65" t="s">
        <v>68</v>
      </c>
      <c r="B11" s="47">
        <v>1</v>
      </c>
      <c r="D11" s="74" t="s">
        <v>26</v>
      </c>
      <c r="E11" s="75">
        <v>13.63</v>
      </c>
      <c r="F11" s="24"/>
      <c r="G11" s="72">
        <v>9</v>
      </c>
      <c r="H11" s="75">
        <v>55.5</v>
      </c>
      <c r="K11" s="78" t="s">
        <v>11</v>
      </c>
      <c r="L11" s="78" t="s">
        <v>317</v>
      </c>
      <c r="M11" s="277"/>
      <c r="N11" s="278"/>
      <c r="O11" s="278"/>
      <c r="P11" s="278"/>
      <c r="Q11" s="279"/>
      <c r="U11" t="s">
        <v>322</v>
      </c>
    </row>
    <row r="12" spans="1:27" ht="14.25" thickBot="1">
      <c r="A12" s="65" t="s">
        <v>69</v>
      </c>
      <c r="B12" s="47">
        <v>3</v>
      </c>
      <c r="D12" s="74" t="s">
        <v>27</v>
      </c>
      <c r="E12" s="75">
        <v>1.1299999999999999</v>
      </c>
      <c r="F12" s="24"/>
      <c r="G12" s="72">
        <v>10</v>
      </c>
      <c r="H12" s="75">
        <v>44.25</v>
      </c>
      <c r="K12" t="s">
        <v>204</v>
      </c>
      <c r="T12" t="s">
        <v>123</v>
      </c>
    </row>
    <row r="13" spans="1:27" ht="27.75" customHeight="1" thickBot="1">
      <c r="A13" s="66" t="s">
        <v>70</v>
      </c>
      <c r="B13" s="70">
        <v>1</v>
      </c>
      <c r="D13" s="74" t="s">
        <v>28</v>
      </c>
      <c r="E13" s="75">
        <v>5.5</v>
      </c>
      <c r="F13" s="24"/>
      <c r="G13" s="72">
        <v>11</v>
      </c>
      <c r="H13" s="75">
        <v>36.75</v>
      </c>
      <c r="K13" s="286" t="s">
        <v>149</v>
      </c>
      <c r="L13" s="287"/>
      <c r="M13" s="288" t="s">
        <v>150</v>
      </c>
      <c r="N13" s="289"/>
      <c r="O13" s="290"/>
      <c r="P13" s="291" t="s">
        <v>52</v>
      </c>
      <c r="Q13" s="281" t="s">
        <v>58</v>
      </c>
      <c r="R13" s="283" t="s">
        <v>59</v>
      </c>
      <c r="T13" s="286" t="s">
        <v>149</v>
      </c>
      <c r="U13" s="287"/>
      <c r="V13" s="288" t="s">
        <v>150</v>
      </c>
      <c r="W13" s="289"/>
      <c r="X13" s="290"/>
      <c r="Y13" s="291" t="s">
        <v>52</v>
      </c>
      <c r="Z13" s="281" t="s">
        <v>58</v>
      </c>
      <c r="AA13" s="283" t="s">
        <v>59</v>
      </c>
    </row>
    <row r="14" spans="1:27" ht="14.25" thickBot="1">
      <c r="A14" s="65" t="s">
        <v>111</v>
      </c>
      <c r="B14" s="47">
        <v>0</v>
      </c>
      <c r="D14" s="74" t="s">
        <v>29</v>
      </c>
      <c r="E14" s="75">
        <v>6.5</v>
      </c>
      <c r="F14" s="24"/>
      <c r="G14" s="72">
        <v>12</v>
      </c>
      <c r="H14" s="75">
        <v>76.5</v>
      </c>
      <c r="K14" s="97" t="s">
        <v>0</v>
      </c>
      <c r="L14" s="98"/>
      <c r="M14" s="97" t="s">
        <v>0</v>
      </c>
      <c r="N14" s="99"/>
      <c r="O14" s="98" t="s">
        <v>77</v>
      </c>
      <c r="P14" s="293"/>
      <c r="Q14" s="294"/>
      <c r="R14" s="285"/>
      <c r="T14" s="100" t="s">
        <v>0</v>
      </c>
      <c r="U14" s="101"/>
      <c r="V14" s="97" t="s">
        <v>0</v>
      </c>
      <c r="W14" s="99"/>
      <c r="X14" s="98" t="s">
        <v>77</v>
      </c>
      <c r="Y14" s="292"/>
      <c r="Z14" s="282"/>
      <c r="AA14" s="284"/>
    </row>
    <row r="15" spans="1:27" ht="27.75" thickBot="1">
      <c r="A15" s="66" t="s">
        <v>112</v>
      </c>
      <c r="B15" s="70">
        <v>0</v>
      </c>
      <c r="D15" s="74" t="s">
        <v>30</v>
      </c>
      <c r="E15" s="75">
        <v>8.3800000000000008</v>
      </c>
      <c r="F15" s="24"/>
      <c r="G15" s="72">
        <v>13</v>
      </c>
      <c r="H15" s="75">
        <v>21</v>
      </c>
      <c r="K15" s="189" t="s">
        <v>221</v>
      </c>
      <c r="L15" s="190" t="s">
        <v>133</v>
      </c>
      <c r="M15" s="190" t="s">
        <v>217</v>
      </c>
      <c r="N15" s="190" t="s">
        <v>133</v>
      </c>
      <c r="O15" s="190">
        <v>69</v>
      </c>
      <c r="P15" s="190" t="s">
        <v>222</v>
      </c>
      <c r="Q15" s="190" t="s">
        <v>224</v>
      </c>
      <c r="R15" s="191" t="s">
        <v>253</v>
      </c>
      <c r="T15" s="112" t="s">
        <v>86</v>
      </c>
      <c r="U15" s="117" t="s">
        <v>318</v>
      </c>
      <c r="V15" s="112" t="s">
        <v>44</v>
      </c>
      <c r="W15" s="114" t="s">
        <v>137</v>
      </c>
      <c r="X15" s="113">
        <v>1</v>
      </c>
      <c r="Y15" s="115" t="s">
        <v>55</v>
      </c>
      <c r="Z15" s="116" t="s">
        <v>44</v>
      </c>
      <c r="AA15" s="44" t="s">
        <v>62</v>
      </c>
    </row>
    <row r="16" spans="1:27" ht="14.25" thickBot="1">
      <c r="A16" s="66" t="s">
        <v>207</v>
      </c>
      <c r="D16" s="74" t="s">
        <v>31</v>
      </c>
      <c r="E16" s="75">
        <v>8.3800000000000008</v>
      </c>
      <c r="F16" s="24"/>
      <c r="G16" s="72">
        <v>14</v>
      </c>
      <c r="H16" s="75">
        <v>30.75</v>
      </c>
      <c r="K16" s="260" t="s">
        <v>360</v>
      </c>
      <c r="L16" s="261" t="s">
        <v>329</v>
      </c>
      <c r="M16" s="190" t="s">
        <v>203</v>
      </c>
      <c r="N16" s="190" t="s">
        <v>57</v>
      </c>
      <c r="O16" s="190">
        <v>7</v>
      </c>
      <c r="P16" s="190" t="s">
        <v>54</v>
      </c>
      <c r="Q16" s="190" t="s">
        <v>224</v>
      </c>
      <c r="R16" s="191" t="s">
        <v>225</v>
      </c>
      <c r="T16" s="4" t="s">
        <v>4</v>
      </c>
      <c r="U16" s="80" t="s">
        <v>329</v>
      </c>
      <c r="V16" s="8" t="s">
        <v>47</v>
      </c>
      <c r="W16" s="25" t="s">
        <v>163</v>
      </c>
      <c r="X16" s="9">
        <v>1</v>
      </c>
      <c r="Y16" s="19" t="s">
        <v>53</v>
      </c>
      <c r="Z16" s="5" t="s">
        <v>191</v>
      </c>
      <c r="AA16" s="6"/>
    </row>
    <row r="17" spans="1:27" ht="14.25" thickBot="1">
      <c r="A17" s="66" t="s">
        <v>208</v>
      </c>
      <c r="D17" s="74" t="s">
        <v>32</v>
      </c>
      <c r="E17" s="75">
        <v>11.5</v>
      </c>
      <c r="F17" s="24"/>
      <c r="G17" s="72">
        <v>15</v>
      </c>
      <c r="H17" s="75">
        <v>14.25</v>
      </c>
      <c r="K17" s="189" t="s">
        <v>233</v>
      </c>
      <c r="L17" s="190" t="s">
        <v>83</v>
      </c>
      <c r="M17" s="190" t="s">
        <v>223</v>
      </c>
      <c r="N17" s="190" t="s">
        <v>347</v>
      </c>
      <c r="O17" s="190">
        <v>2</v>
      </c>
      <c r="P17" s="190" t="s">
        <v>222</v>
      </c>
      <c r="Q17" s="190" t="s">
        <v>224</v>
      </c>
      <c r="R17" s="191" t="s">
        <v>225</v>
      </c>
      <c r="T17" s="10" t="s">
        <v>5</v>
      </c>
      <c r="U17" s="81" t="s">
        <v>330</v>
      </c>
      <c r="V17" s="10" t="s">
        <v>303</v>
      </c>
      <c r="W17" s="26"/>
      <c r="X17" s="11"/>
      <c r="Y17" s="17" t="s">
        <v>53</v>
      </c>
      <c r="Z17" s="1"/>
      <c r="AA17" s="11"/>
    </row>
    <row r="18" spans="1:27" ht="14.25" thickBot="1">
      <c r="A18" s="192" t="s">
        <v>205</v>
      </c>
      <c r="B18" s="193" t="s">
        <v>231</v>
      </c>
      <c r="D18" s="74" t="s">
        <v>33</v>
      </c>
      <c r="E18" s="75">
        <v>11.13</v>
      </c>
      <c r="F18" s="24"/>
      <c r="G18" s="72">
        <v>16</v>
      </c>
      <c r="H18" s="75">
        <v>13.5</v>
      </c>
      <c r="K18" s="189" t="s">
        <v>221</v>
      </c>
      <c r="L18" s="190" t="s">
        <v>133</v>
      </c>
      <c r="M18" s="190" t="s">
        <v>217</v>
      </c>
      <c r="N18" s="190" t="s">
        <v>134</v>
      </c>
      <c r="O18" s="190">
        <v>12</v>
      </c>
      <c r="P18" s="190" t="s">
        <v>222</v>
      </c>
      <c r="Q18" s="190" t="s">
        <v>224</v>
      </c>
      <c r="R18" s="191" t="s">
        <v>225</v>
      </c>
      <c r="T18" s="4" t="s">
        <v>6</v>
      </c>
      <c r="U18" s="80" t="s">
        <v>331</v>
      </c>
      <c r="V18" s="8" t="s">
        <v>47</v>
      </c>
      <c r="W18" s="25" t="s">
        <v>129</v>
      </c>
      <c r="X18" s="9">
        <v>1</v>
      </c>
      <c r="Y18" s="19" t="s">
        <v>53</v>
      </c>
      <c r="Z18" s="5" t="s">
        <v>191</v>
      </c>
      <c r="AA18" s="6"/>
    </row>
    <row r="19" spans="1:27" ht="14.25" thickBot="1">
      <c r="A19" s="65" t="s">
        <v>206</v>
      </c>
      <c r="B19" s="47">
        <v>17</v>
      </c>
      <c r="D19" s="74" t="s">
        <v>34</v>
      </c>
      <c r="E19" s="75">
        <v>8.3800000000000008</v>
      </c>
      <c r="F19" s="24"/>
      <c r="G19" s="72">
        <v>17</v>
      </c>
      <c r="H19" s="75">
        <v>13.5</v>
      </c>
      <c r="K19" s="218" t="s">
        <v>237</v>
      </c>
      <c r="L19" s="219" t="s">
        <v>129</v>
      </c>
      <c r="M19" s="220" t="s">
        <v>238</v>
      </c>
      <c r="N19" s="220" t="s">
        <v>258</v>
      </c>
      <c r="O19" s="220">
        <v>27</v>
      </c>
      <c r="P19" s="220" t="s">
        <v>155</v>
      </c>
      <c r="Q19" s="221" t="s">
        <v>224</v>
      </c>
      <c r="R19" s="191" t="s">
        <v>225</v>
      </c>
      <c r="T19" s="10" t="s">
        <v>7</v>
      </c>
      <c r="U19" s="81" t="s">
        <v>332</v>
      </c>
      <c r="V19" s="10" t="s">
        <v>303</v>
      </c>
      <c r="W19" s="26"/>
      <c r="X19" s="11"/>
      <c r="Y19" s="17" t="s">
        <v>53</v>
      </c>
      <c r="Z19" s="1"/>
      <c r="AA19" s="11"/>
    </row>
    <row r="20" spans="1:27" ht="14.25" thickBot="1">
      <c r="A20" s="67" t="s">
        <v>69</v>
      </c>
      <c r="B20" s="71">
        <v>71</v>
      </c>
      <c r="D20" s="74" t="s">
        <v>35</v>
      </c>
      <c r="E20" s="75">
        <v>8.3800000000000008</v>
      </c>
      <c r="F20" s="24"/>
      <c r="G20" s="72">
        <v>18</v>
      </c>
      <c r="H20" s="75">
        <v>13.5</v>
      </c>
      <c r="K20" s="260" t="s">
        <v>360</v>
      </c>
      <c r="L20" s="261" t="s">
        <v>329</v>
      </c>
      <c r="M20" s="190" t="s">
        <v>203</v>
      </c>
      <c r="N20" s="190" t="s">
        <v>134</v>
      </c>
      <c r="O20" s="190">
        <v>47</v>
      </c>
      <c r="P20" s="190" t="s">
        <v>54</v>
      </c>
      <c r="Q20" s="190" t="s">
        <v>224</v>
      </c>
      <c r="R20" s="191" t="s">
        <v>252</v>
      </c>
      <c r="T20" s="10" t="s">
        <v>8</v>
      </c>
      <c r="U20" s="81" t="s">
        <v>333</v>
      </c>
      <c r="V20" s="10" t="s">
        <v>8</v>
      </c>
      <c r="W20" s="26" t="s">
        <v>193</v>
      </c>
      <c r="X20" s="11">
        <v>1</v>
      </c>
      <c r="Y20" s="17" t="s">
        <v>54</v>
      </c>
      <c r="Z20" s="1" t="s">
        <v>172</v>
      </c>
      <c r="AA20" s="11"/>
    </row>
    <row r="21" spans="1:27" ht="29.25" customHeight="1" thickBot="1">
      <c r="A21" s="66" t="s">
        <v>70</v>
      </c>
      <c r="B21" s="70">
        <v>2</v>
      </c>
      <c r="D21" s="74" t="s">
        <v>36</v>
      </c>
      <c r="E21" s="75">
        <v>8.3800000000000008</v>
      </c>
      <c r="F21" s="24"/>
      <c r="G21" s="72">
        <v>19</v>
      </c>
      <c r="H21" s="75">
        <v>16.5</v>
      </c>
      <c r="K21" s="189" t="s">
        <v>221</v>
      </c>
      <c r="L21" s="190" t="s">
        <v>133</v>
      </c>
      <c r="M21" s="190" t="s">
        <v>217</v>
      </c>
      <c r="N21" s="190" t="s">
        <v>134</v>
      </c>
      <c r="O21" s="190">
        <v>46</v>
      </c>
      <c r="P21" s="190" t="s">
        <v>222</v>
      </c>
      <c r="Q21" s="190" t="s">
        <v>224</v>
      </c>
      <c r="R21" s="191" t="s">
        <v>252</v>
      </c>
      <c r="T21" s="10" t="s">
        <v>9</v>
      </c>
      <c r="U21" s="81" t="s">
        <v>334</v>
      </c>
      <c r="V21" s="10" t="s">
        <v>304</v>
      </c>
      <c r="W21" s="26" t="s">
        <v>194</v>
      </c>
      <c r="X21" s="11">
        <v>1</v>
      </c>
      <c r="Y21" s="17" t="s">
        <v>54</v>
      </c>
      <c r="Z21" s="1" t="s">
        <v>172</v>
      </c>
      <c r="AA21" s="11"/>
    </row>
    <row r="22" spans="1:27" ht="27.75" customHeight="1" thickBot="1">
      <c r="A22" t="s">
        <v>309</v>
      </c>
      <c r="B22">
        <v>1</v>
      </c>
      <c r="D22" s="74" t="s">
        <v>37</v>
      </c>
      <c r="E22" s="75">
        <v>8.3800000000000008</v>
      </c>
      <c r="F22" s="24"/>
      <c r="G22" s="72">
        <v>20</v>
      </c>
      <c r="H22" s="75">
        <v>51.75</v>
      </c>
      <c r="K22" s="218" t="s">
        <v>237</v>
      </c>
      <c r="L22" s="219" t="s">
        <v>129</v>
      </c>
      <c r="M22" s="220" t="s">
        <v>238</v>
      </c>
      <c r="N22" s="220" t="s">
        <v>19</v>
      </c>
      <c r="O22" s="220">
        <v>63</v>
      </c>
      <c r="P22" s="220" t="s">
        <v>155</v>
      </c>
      <c r="Q22" s="221" t="s">
        <v>224</v>
      </c>
      <c r="R22" s="191" t="s">
        <v>253</v>
      </c>
      <c r="T22" s="10" t="s">
        <v>10</v>
      </c>
      <c r="U22" s="81" t="s">
        <v>316</v>
      </c>
      <c r="V22" s="10" t="s">
        <v>10</v>
      </c>
      <c r="W22" s="26" t="s">
        <v>184</v>
      </c>
      <c r="X22" s="11">
        <v>1</v>
      </c>
      <c r="Y22" s="17" t="s">
        <v>53</v>
      </c>
      <c r="Z22" s="1" t="s">
        <v>79</v>
      </c>
      <c r="AA22" s="11"/>
    </row>
    <row r="23" spans="1:27" ht="14.25" thickBot="1">
      <c r="D23" s="74" t="s">
        <v>38</v>
      </c>
      <c r="E23" s="75">
        <v>8.3800000000000008</v>
      </c>
      <c r="F23" s="24"/>
      <c r="G23" s="72">
        <v>21</v>
      </c>
      <c r="H23" s="75">
        <v>19.5</v>
      </c>
      <c r="K23" s="218" t="s">
        <v>237</v>
      </c>
      <c r="L23" s="219" t="s">
        <v>129</v>
      </c>
      <c r="M23" s="220" t="s">
        <v>238</v>
      </c>
      <c r="N23" s="220" t="s">
        <v>19</v>
      </c>
      <c r="O23" s="220">
        <v>33</v>
      </c>
      <c r="P23" s="220" t="s">
        <v>155</v>
      </c>
      <c r="Q23" s="221" t="s">
        <v>224</v>
      </c>
      <c r="R23" s="191" t="s">
        <v>252</v>
      </c>
      <c r="T23" s="10" t="s">
        <v>11</v>
      </c>
      <c r="U23" s="81" t="s">
        <v>317</v>
      </c>
      <c r="V23" s="10" t="s">
        <v>305</v>
      </c>
      <c r="W23" s="26" t="s">
        <v>184</v>
      </c>
      <c r="X23" s="11"/>
      <c r="Y23" s="17" t="s">
        <v>53</v>
      </c>
      <c r="Z23" s="1"/>
      <c r="AA23" s="11"/>
    </row>
    <row r="24" spans="1:27" ht="14.25" thickBot="1">
      <c r="D24" s="74" t="s">
        <v>39</v>
      </c>
      <c r="E24" s="75">
        <v>8.3800000000000008</v>
      </c>
      <c r="F24" s="24"/>
      <c r="G24" s="72">
        <v>22</v>
      </c>
      <c r="H24" s="75">
        <v>31.5</v>
      </c>
      <c r="K24" s="218" t="s">
        <v>291</v>
      </c>
      <c r="L24" s="219" t="s">
        <v>323</v>
      </c>
      <c r="M24" s="218" t="s">
        <v>291</v>
      </c>
      <c r="N24" s="220" t="s">
        <v>348</v>
      </c>
      <c r="O24" s="220">
        <v>2</v>
      </c>
      <c r="P24" s="220" t="s">
        <v>55</v>
      </c>
      <c r="Q24" s="221" t="s">
        <v>224</v>
      </c>
      <c r="R24" s="241" t="s">
        <v>225</v>
      </c>
      <c r="T24" s="10" t="s">
        <v>12</v>
      </c>
      <c r="U24" s="81" t="s">
        <v>335</v>
      </c>
      <c r="V24" s="10" t="s">
        <v>12</v>
      </c>
      <c r="W24" s="26" t="s">
        <v>195</v>
      </c>
      <c r="X24" s="11">
        <v>1</v>
      </c>
      <c r="Y24" s="17" t="s">
        <v>54</v>
      </c>
      <c r="Z24" s="1" t="s">
        <v>90</v>
      </c>
      <c r="AA24" s="11"/>
    </row>
    <row r="25" spans="1:27" ht="14.25" thickBot="1">
      <c r="D25" s="74" t="s">
        <v>43</v>
      </c>
      <c r="E25" s="75">
        <v>8.3800000000000008</v>
      </c>
      <c r="F25" s="24"/>
      <c r="G25" s="72">
        <v>23</v>
      </c>
      <c r="H25" s="75">
        <v>28.5</v>
      </c>
      <c r="K25" s="218" t="s">
        <v>292</v>
      </c>
      <c r="L25" s="219" t="s">
        <v>324</v>
      </c>
      <c r="M25" s="218" t="s">
        <v>292</v>
      </c>
      <c r="N25" s="220" t="s">
        <v>294</v>
      </c>
      <c r="O25" s="220">
        <v>18</v>
      </c>
      <c r="P25" s="220" t="s">
        <v>155</v>
      </c>
      <c r="Q25" s="221" t="s">
        <v>224</v>
      </c>
      <c r="R25" s="191" t="s">
        <v>225</v>
      </c>
      <c r="T25" s="10" t="s">
        <v>13</v>
      </c>
      <c r="U25" s="81" t="s">
        <v>336</v>
      </c>
      <c r="V25" s="10" t="s">
        <v>306</v>
      </c>
      <c r="W25" s="26" t="s">
        <v>195</v>
      </c>
      <c r="X25" s="11">
        <v>1</v>
      </c>
      <c r="Y25" s="17" t="s">
        <v>54</v>
      </c>
      <c r="Z25" s="1" t="s">
        <v>90</v>
      </c>
      <c r="AA25" s="11"/>
    </row>
    <row r="26" spans="1:27" ht="27.75" thickBot="1">
      <c r="D26" s="74" t="s">
        <v>40</v>
      </c>
      <c r="E26" s="75">
        <v>8.3800000000000008</v>
      </c>
      <c r="F26" s="24"/>
      <c r="G26" s="72">
        <v>24</v>
      </c>
      <c r="H26" s="75">
        <v>28.5</v>
      </c>
      <c r="K26" s="242" t="s">
        <v>230</v>
      </c>
      <c r="L26" s="243" t="s">
        <v>325</v>
      </c>
      <c r="M26" s="242" t="s">
        <v>230</v>
      </c>
      <c r="N26" s="243" t="s">
        <v>293</v>
      </c>
      <c r="O26" s="243">
        <v>25</v>
      </c>
      <c r="P26" s="250" t="s">
        <v>55</v>
      </c>
      <c r="Q26" s="251" t="s">
        <v>224</v>
      </c>
      <c r="R26" s="252" t="s">
        <v>225</v>
      </c>
      <c r="T26" s="10" t="s">
        <v>14</v>
      </c>
      <c r="U26" s="81" t="s">
        <v>321</v>
      </c>
      <c r="V26" s="10" t="s">
        <v>14</v>
      </c>
      <c r="W26" s="26" t="s">
        <v>129</v>
      </c>
      <c r="X26" s="11">
        <v>1</v>
      </c>
      <c r="Y26" s="17" t="s">
        <v>54</v>
      </c>
      <c r="Z26" s="2"/>
      <c r="AA26" s="23" t="s">
        <v>93</v>
      </c>
    </row>
    <row r="27" spans="1:27" ht="27.75" thickBot="1">
      <c r="D27" s="74" t="s">
        <v>41</v>
      </c>
      <c r="E27" s="75">
        <v>8.3800000000000008</v>
      </c>
      <c r="F27" s="24"/>
      <c r="G27" s="72">
        <v>25</v>
      </c>
      <c r="H27" s="75">
        <v>26.25</v>
      </c>
      <c r="K27" s="218" t="s">
        <v>296</v>
      </c>
      <c r="L27" s="221" t="s">
        <v>326</v>
      </c>
      <c r="M27" s="220" t="s">
        <v>214</v>
      </c>
      <c r="N27" s="221" t="s">
        <v>298</v>
      </c>
      <c r="O27" s="221">
        <v>22</v>
      </c>
      <c r="P27" s="221" t="s">
        <v>222</v>
      </c>
      <c r="Q27" s="221" t="s">
        <v>224</v>
      </c>
      <c r="R27" s="221"/>
      <c r="T27" s="10" t="s">
        <v>15</v>
      </c>
      <c r="U27" s="81" t="s">
        <v>322</v>
      </c>
      <c r="V27" s="10" t="s">
        <v>307</v>
      </c>
      <c r="W27" s="26" t="s">
        <v>129</v>
      </c>
      <c r="X27" s="11">
        <v>1</v>
      </c>
      <c r="Y27" s="17" t="s">
        <v>54</v>
      </c>
      <c r="Z27" s="33"/>
      <c r="AA27" s="23" t="s">
        <v>93</v>
      </c>
    </row>
    <row r="28" spans="1:27" ht="14.25" thickBot="1">
      <c r="D28" s="76" t="s">
        <v>42</v>
      </c>
      <c r="E28" s="77">
        <v>8.3800000000000008</v>
      </c>
      <c r="F28" s="24"/>
      <c r="G28" s="72">
        <v>26</v>
      </c>
      <c r="H28" s="75">
        <v>17.25</v>
      </c>
      <c r="K28" s="218" t="s">
        <v>296</v>
      </c>
      <c r="L28" s="221" t="s">
        <v>326</v>
      </c>
      <c r="M28" s="220" t="s">
        <v>214</v>
      </c>
      <c r="N28" s="221" t="s">
        <v>107</v>
      </c>
      <c r="O28" s="221">
        <v>34</v>
      </c>
      <c r="P28" s="220" t="s">
        <v>155</v>
      </c>
      <c r="Q28" s="221" t="s">
        <v>224</v>
      </c>
      <c r="R28" s="221"/>
      <c r="T28" s="31" t="s">
        <v>128</v>
      </c>
      <c r="U28" s="81" t="s">
        <v>337</v>
      </c>
      <c r="V28" s="46" t="s">
        <v>161</v>
      </c>
      <c r="W28" s="30" t="s">
        <v>31</v>
      </c>
      <c r="X28" s="29">
        <v>1</v>
      </c>
      <c r="Y28" s="42" t="s">
        <v>95</v>
      </c>
      <c r="Z28" s="30" t="s">
        <v>79</v>
      </c>
      <c r="AA28" s="23"/>
    </row>
    <row r="29" spans="1:27" ht="14.25" thickBot="1">
      <c r="E29" s="54">
        <v>8.3800000000000008</v>
      </c>
      <c r="G29" s="72">
        <v>27</v>
      </c>
      <c r="H29" s="75">
        <v>34.5</v>
      </c>
      <c r="K29" s="218" t="s">
        <v>296</v>
      </c>
      <c r="L29" s="221" t="s">
        <v>326</v>
      </c>
      <c r="M29" s="220" t="s">
        <v>214</v>
      </c>
      <c r="N29" s="221" t="s">
        <v>299</v>
      </c>
      <c r="O29" s="221">
        <v>64</v>
      </c>
      <c r="P29" s="220" t="s">
        <v>155</v>
      </c>
      <c r="Q29" s="221" t="s">
        <v>224</v>
      </c>
      <c r="R29" s="221"/>
      <c r="T29" s="34" t="s">
        <v>160</v>
      </c>
      <c r="U29" s="94" t="s">
        <v>338</v>
      </c>
      <c r="V29" s="110"/>
      <c r="W29" s="36"/>
      <c r="X29" s="29"/>
      <c r="Y29" s="42" t="s">
        <v>95</v>
      </c>
      <c r="Z29" s="36"/>
      <c r="AA29" s="40"/>
    </row>
    <row r="30" spans="1:27" ht="14.25" thickBot="1">
      <c r="E30" s="54">
        <v>8.3800000000000008</v>
      </c>
      <c r="G30" s="72">
        <v>28</v>
      </c>
      <c r="H30" s="75">
        <v>79.5</v>
      </c>
      <c r="K30" s="218" t="s">
        <v>297</v>
      </c>
      <c r="L30" s="221" t="s">
        <v>327</v>
      </c>
      <c r="M30" s="220" t="s">
        <v>215</v>
      </c>
      <c r="N30" s="221" t="s">
        <v>298</v>
      </c>
      <c r="O30" s="221">
        <v>24</v>
      </c>
      <c r="P30" s="220" t="s">
        <v>155</v>
      </c>
      <c r="Q30" s="221" t="s">
        <v>224</v>
      </c>
      <c r="R30" s="221"/>
      <c r="T30" s="31" t="s">
        <v>158</v>
      </c>
      <c r="U30" s="81" t="s">
        <v>339</v>
      </c>
      <c r="V30" s="105" t="s">
        <v>162</v>
      </c>
      <c r="W30" s="1" t="s">
        <v>196</v>
      </c>
      <c r="X30" s="11">
        <v>1</v>
      </c>
      <c r="Y30" s="42" t="s">
        <v>95</v>
      </c>
      <c r="Z30" s="1" t="s">
        <v>79</v>
      </c>
      <c r="AA30" s="11"/>
    </row>
    <row r="31" spans="1:27" ht="14.25" thickBot="1">
      <c r="E31" s="54">
        <v>8.3800000000000008</v>
      </c>
      <c r="G31" s="72">
        <v>29</v>
      </c>
      <c r="H31" s="75">
        <v>13.5</v>
      </c>
      <c r="K31" s="218" t="s">
        <v>297</v>
      </c>
      <c r="L31" s="221" t="s">
        <v>327</v>
      </c>
      <c r="M31" s="220" t="s">
        <v>215</v>
      </c>
      <c r="N31" s="221" t="s">
        <v>299</v>
      </c>
      <c r="O31" s="221">
        <v>36</v>
      </c>
      <c r="P31" s="220" t="s">
        <v>55</v>
      </c>
      <c r="Q31" s="221" t="s">
        <v>224</v>
      </c>
      <c r="R31" s="221"/>
      <c r="T31" s="32" t="s">
        <v>159</v>
      </c>
      <c r="U31" s="95" t="s">
        <v>340</v>
      </c>
      <c r="V31" s="106"/>
      <c r="W31" s="43"/>
      <c r="X31" s="7"/>
      <c r="Y31" s="42" t="s">
        <v>95</v>
      </c>
      <c r="Z31" s="43"/>
      <c r="AA31" s="7"/>
    </row>
    <row r="32" spans="1:27" ht="14.25" thickBot="1">
      <c r="E32" s="54">
        <v>8.3800000000000008</v>
      </c>
      <c r="G32" s="72">
        <v>30</v>
      </c>
      <c r="H32" s="75">
        <v>13.5</v>
      </c>
      <c r="K32" s="218" t="s">
        <v>297</v>
      </c>
      <c r="L32" s="221" t="s">
        <v>327</v>
      </c>
      <c r="M32" s="220" t="s">
        <v>215</v>
      </c>
      <c r="N32" s="221" t="s">
        <v>299</v>
      </c>
      <c r="O32" s="221">
        <v>66</v>
      </c>
      <c r="P32" s="220" t="s">
        <v>53</v>
      </c>
      <c r="Q32" s="221" t="s">
        <v>224</v>
      </c>
      <c r="R32" s="221"/>
      <c r="T32" s="55" t="s">
        <v>192</v>
      </c>
      <c r="U32" t="s">
        <v>341</v>
      </c>
      <c r="V32" s="140" t="s">
        <v>192</v>
      </c>
      <c r="W32" s="56" t="s">
        <v>131</v>
      </c>
      <c r="X32" s="57">
        <v>1</v>
      </c>
      <c r="Y32" s="58" t="s">
        <v>54</v>
      </c>
    </row>
    <row r="33" spans="5:24" ht="14.25" thickBot="1">
      <c r="E33" s="54">
        <v>8.3800000000000008</v>
      </c>
      <c r="G33" s="74"/>
      <c r="H33" s="75">
        <v>13.5</v>
      </c>
      <c r="K33" s="218" t="s">
        <v>292</v>
      </c>
      <c r="L33" s="221" t="s">
        <v>324</v>
      </c>
      <c r="M33" s="220" t="s">
        <v>292</v>
      </c>
      <c r="N33" s="220" t="s">
        <v>300</v>
      </c>
      <c r="O33" s="220">
        <v>32</v>
      </c>
      <c r="P33" s="220" t="s">
        <v>155</v>
      </c>
      <c r="Q33" s="221" t="s">
        <v>224</v>
      </c>
      <c r="R33" s="221"/>
      <c r="T33" s="55" t="s">
        <v>295</v>
      </c>
      <c r="U33" t="s">
        <v>342</v>
      </c>
      <c r="W33" s="56" t="s">
        <v>140</v>
      </c>
      <c r="X33" s="57">
        <v>1</v>
      </c>
    </row>
    <row r="34" spans="5:24" ht="14.25" thickBot="1">
      <c r="E34" s="54">
        <v>8.3800000000000008</v>
      </c>
      <c r="G34" s="74"/>
      <c r="H34" s="75">
        <v>38.25</v>
      </c>
      <c r="K34" s="218" t="s">
        <v>292</v>
      </c>
      <c r="L34" s="221" t="s">
        <v>324</v>
      </c>
      <c r="M34" s="220" t="s">
        <v>292</v>
      </c>
      <c r="N34" s="220" t="s">
        <v>300</v>
      </c>
      <c r="O34" s="220">
        <v>61</v>
      </c>
      <c r="P34" s="220" t="s">
        <v>155</v>
      </c>
      <c r="Q34" s="221" t="s">
        <v>224</v>
      </c>
      <c r="R34" s="221"/>
    </row>
    <row r="35" spans="5:24" ht="14.25" thickBot="1">
      <c r="E35" s="54">
        <v>8.3800000000000008</v>
      </c>
      <c r="G35" s="74"/>
      <c r="H35" s="75">
        <v>46.5</v>
      </c>
      <c r="K35" s="218" t="s">
        <v>301</v>
      </c>
      <c r="L35" s="221" t="s">
        <v>328</v>
      </c>
      <c r="M35" s="220" t="s">
        <v>301</v>
      </c>
      <c r="N35" s="220" t="s">
        <v>107</v>
      </c>
      <c r="O35" s="220">
        <v>35</v>
      </c>
      <c r="P35" s="220" t="s">
        <v>55</v>
      </c>
      <c r="Q35" s="221" t="s">
        <v>224</v>
      </c>
      <c r="R35" s="221"/>
    </row>
    <row r="36" spans="5:24" ht="14.25" thickBot="1">
      <c r="E36" s="54">
        <v>8.3800000000000008</v>
      </c>
      <c r="G36" s="74"/>
      <c r="H36" s="75">
        <v>20.25</v>
      </c>
      <c r="K36" s="218" t="s">
        <v>301</v>
      </c>
      <c r="L36" s="221" t="s">
        <v>328</v>
      </c>
      <c r="M36" s="220" t="s">
        <v>301</v>
      </c>
      <c r="N36" s="220" t="s">
        <v>25</v>
      </c>
      <c r="O36" s="220">
        <v>65</v>
      </c>
      <c r="P36" s="220" t="s">
        <v>155</v>
      </c>
      <c r="Q36" s="221" t="s">
        <v>224</v>
      </c>
      <c r="R36" s="221"/>
    </row>
    <row r="37" spans="5:24" ht="14.25" thickBot="1">
      <c r="E37" s="54">
        <v>8.3800000000000008</v>
      </c>
      <c r="G37" s="74"/>
      <c r="H37" s="75">
        <v>29.25</v>
      </c>
      <c r="K37" s="218" t="s">
        <v>301</v>
      </c>
      <c r="L37" s="221" t="s">
        <v>328</v>
      </c>
      <c r="M37" s="220" t="s">
        <v>301</v>
      </c>
      <c r="N37" s="220" t="s">
        <v>302</v>
      </c>
      <c r="O37" s="220">
        <v>23</v>
      </c>
      <c r="P37" s="220" t="s">
        <v>155</v>
      </c>
      <c r="Q37" s="221" t="s">
        <v>224</v>
      </c>
      <c r="R37" s="221"/>
    </row>
    <row r="38" spans="5:24" ht="14.25" thickBot="1">
      <c r="E38" s="54">
        <v>8.3800000000000008</v>
      </c>
      <c r="G38" s="76"/>
      <c r="H38" s="75">
        <v>23.25</v>
      </c>
      <c r="K38" s="218" t="s">
        <v>308</v>
      </c>
      <c r="L38" s="221" t="s">
        <v>135</v>
      </c>
      <c r="M38" s="221"/>
      <c r="N38" s="220" t="s">
        <v>18</v>
      </c>
      <c r="O38" s="220">
        <v>1</v>
      </c>
      <c r="P38" s="220" t="s">
        <v>54</v>
      </c>
      <c r="Q38" s="221"/>
      <c r="R38" s="221"/>
    </row>
    <row r="39" spans="5:24" ht="14.25" thickBot="1">
      <c r="E39" s="54">
        <v>8.3800000000000008</v>
      </c>
      <c r="H39" s="54">
        <v>52.5</v>
      </c>
      <c r="K39" s="218" t="s">
        <v>308</v>
      </c>
      <c r="L39" s="221" t="s">
        <v>24</v>
      </c>
      <c r="M39" s="221"/>
      <c r="N39" s="220" t="s">
        <v>18</v>
      </c>
      <c r="O39" s="220">
        <v>31</v>
      </c>
      <c r="P39" s="220" t="s">
        <v>54</v>
      </c>
      <c r="Q39" s="221" t="s">
        <v>224</v>
      </c>
      <c r="R39" s="221"/>
    </row>
    <row r="40" spans="5:24" ht="14.25" thickBot="1">
      <c r="E40" s="54">
        <v>8.3800000000000008</v>
      </c>
      <c r="H40" s="54">
        <v>13.5</v>
      </c>
      <c r="K40" s="218" t="s">
        <v>308</v>
      </c>
      <c r="L40" s="221" t="s">
        <v>24</v>
      </c>
      <c r="M40" s="221"/>
      <c r="N40" s="220" t="s">
        <v>18</v>
      </c>
      <c r="O40" s="220">
        <v>61</v>
      </c>
      <c r="P40" s="220" t="s">
        <v>54</v>
      </c>
      <c r="Q40" s="221" t="s">
        <v>224</v>
      </c>
      <c r="R40" s="221"/>
    </row>
    <row r="41" spans="5:24" ht="14.25" thickBot="1">
      <c r="E41" s="54">
        <v>8.3800000000000008</v>
      </c>
      <c r="H41" s="54">
        <v>13.5</v>
      </c>
      <c r="K41" s="218" t="s">
        <v>308</v>
      </c>
      <c r="L41" s="221" t="s">
        <v>24</v>
      </c>
      <c r="M41" s="221"/>
      <c r="N41" s="220" t="s">
        <v>18</v>
      </c>
      <c r="O41" s="220">
        <v>91</v>
      </c>
      <c r="P41" s="220" t="s">
        <v>54</v>
      </c>
      <c r="Q41" s="221" t="s">
        <v>224</v>
      </c>
      <c r="R41" s="221"/>
    </row>
    <row r="42" spans="5:24" ht="14.25" thickBot="1">
      <c r="E42" s="54">
        <v>8.3800000000000008</v>
      </c>
      <c r="H42" s="54">
        <v>13.5</v>
      </c>
      <c r="K42" s="253" t="s">
        <v>233</v>
      </c>
      <c r="L42" s="221" t="s">
        <v>18</v>
      </c>
      <c r="M42" s="221" t="s">
        <v>223</v>
      </c>
      <c r="N42" s="221" t="s">
        <v>19</v>
      </c>
      <c r="O42" s="221">
        <v>62</v>
      </c>
      <c r="P42" s="221" t="s">
        <v>53</v>
      </c>
      <c r="Q42" s="221" t="s">
        <v>224</v>
      </c>
      <c r="R42" s="221"/>
    </row>
    <row r="43" spans="5:24" ht="14.25" thickBot="1">
      <c r="E43" s="54">
        <v>8.3800000000000008</v>
      </c>
      <c r="H43" s="54">
        <v>13.5</v>
      </c>
      <c r="K43" s="218" t="s">
        <v>291</v>
      </c>
      <c r="L43" s="221" t="s">
        <v>323</v>
      </c>
      <c r="M43" s="220" t="s">
        <v>291</v>
      </c>
      <c r="N43" s="220" t="s">
        <v>133</v>
      </c>
      <c r="O43" s="220">
        <v>62</v>
      </c>
      <c r="P43" s="220" t="s">
        <v>55</v>
      </c>
      <c r="Q43" s="221" t="s">
        <v>224</v>
      </c>
      <c r="R43" s="221"/>
    </row>
    <row r="44" spans="5:24" ht="26.25" customHeight="1" thickBot="1">
      <c r="E44" s="54">
        <v>8.3800000000000008</v>
      </c>
      <c r="H44" s="54">
        <v>13.5</v>
      </c>
      <c r="K44" s="260" t="s">
        <v>360</v>
      </c>
      <c r="L44" s="190" t="s">
        <v>351</v>
      </c>
      <c r="M44" s="190" t="s">
        <v>352</v>
      </c>
      <c r="N44" s="190" t="s">
        <v>353</v>
      </c>
      <c r="O44" s="190">
        <v>0</v>
      </c>
      <c r="P44" s="190" t="s">
        <v>354</v>
      </c>
      <c r="Q44" s="258" t="s">
        <v>355</v>
      </c>
      <c r="R44" s="259" t="s">
        <v>356</v>
      </c>
    </row>
    <row r="45" spans="5:24" ht="41.25" thickBot="1">
      <c r="E45" s="54">
        <v>8.3800000000000008</v>
      </c>
      <c r="H45" s="54">
        <v>13.5</v>
      </c>
      <c r="K45" s="218" t="s">
        <v>94</v>
      </c>
      <c r="L45" s="256" t="s">
        <v>357</v>
      </c>
      <c r="M45" s="257" t="s">
        <v>365</v>
      </c>
      <c r="N45" s="221" t="s">
        <v>353</v>
      </c>
      <c r="O45" s="221">
        <v>0</v>
      </c>
      <c r="P45" s="221" t="s">
        <v>354</v>
      </c>
      <c r="Q45" s="254" t="s">
        <v>358</v>
      </c>
      <c r="R45" s="255" t="s">
        <v>356</v>
      </c>
    </row>
    <row r="46" spans="5:24">
      <c r="E46" s="54">
        <v>8.3800000000000008</v>
      </c>
      <c r="H46" s="54">
        <v>13.5</v>
      </c>
    </row>
    <row r="47" spans="5:24">
      <c r="H47" s="54">
        <v>22.5</v>
      </c>
    </row>
    <row r="48" spans="5:24">
      <c r="H48" s="54">
        <v>25.5</v>
      </c>
    </row>
    <row r="49" spans="8:8">
      <c r="H49" s="54">
        <v>25.5</v>
      </c>
    </row>
    <row r="50" spans="8:8">
      <c r="H50" s="54">
        <v>22.5</v>
      </c>
    </row>
    <row r="51" spans="8:8">
      <c r="H51" s="54">
        <v>139.5</v>
      </c>
    </row>
    <row r="52" spans="8:8">
      <c r="H52" s="54">
        <v>182.25</v>
      </c>
    </row>
    <row r="53" spans="8:8">
      <c r="H53" s="54">
        <v>13.5</v>
      </c>
    </row>
    <row r="54" spans="8:8">
      <c r="H54" s="54">
        <v>13.5</v>
      </c>
    </row>
    <row r="55" spans="8:8">
      <c r="H55" s="54">
        <v>13.5</v>
      </c>
    </row>
    <row r="56" spans="8:8">
      <c r="H56" s="54">
        <v>13.5</v>
      </c>
    </row>
    <row r="57" spans="8:8">
      <c r="H57" s="54">
        <v>13.5</v>
      </c>
    </row>
    <row r="58" spans="8:8">
      <c r="H58" s="54">
        <v>13.5</v>
      </c>
    </row>
    <row r="59" spans="8:8">
      <c r="H59" s="54">
        <v>17.25</v>
      </c>
    </row>
    <row r="60" spans="8:8">
      <c r="H60" s="54">
        <v>13.5</v>
      </c>
    </row>
    <row r="61" spans="8:8">
      <c r="H61" s="54">
        <v>13.5</v>
      </c>
    </row>
    <row r="62" spans="8:8">
      <c r="H62" s="54">
        <v>13.5</v>
      </c>
    </row>
    <row r="63" spans="8:8">
      <c r="H63" s="54">
        <v>28.5</v>
      </c>
    </row>
    <row r="64" spans="8:8">
      <c r="H64" s="54">
        <v>28.5</v>
      </c>
    </row>
    <row r="65" spans="8:8">
      <c r="H65" s="54">
        <v>28.5</v>
      </c>
    </row>
    <row r="66" spans="8:8">
      <c r="H66" s="54">
        <v>28.5</v>
      </c>
    </row>
    <row r="67" spans="8:8">
      <c r="H67" s="54">
        <v>28.5</v>
      </c>
    </row>
    <row r="68" spans="8:8">
      <c r="H68" s="54">
        <v>28.5</v>
      </c>
    </row>
    <row r="69" spans="8:8">
      <c r="H69" s="54">
        <v>45</v>
      </c>
    </row>
    <row r="70" spans="8:8">
      <c r="H70" s="54">
        <v>18</v>
      </c>
    </row>
    <row r="71" spans="8:8">
      <c r="H71" s="54">
        <v>28.5</v>
      </c>
    </row>
    <row r="72" spans="8:8">
      <c r="H72" s="54">
        <v>28.5</v>
      </c>
    </row>
    <row r="73" spans="8:8">
      <c r="H73" s="54">
        <v>28.5</v>
      </c>
    </row>
    <row r="74" spans="8:8">
      <c r="H74" s="54">
        <v>28.5</v>
      </c>
    </row>
    <row r="75" spans="8:8">
      <c r="H75" s="54">
        <v>23.25</v>
      </c>
    </row>
    <row r="76" spans="8:8">
      <c r="H76" s="54">
        <v>28.5</v>
      </c>
    </row>
    <row r="77" spans="8:8">
      <c r="H77" s="54">
        <v>28.5</v>
      </c>
    </row>
    <row r="78" spans="8:8">
      <c r="H78" s="54">
        <v>28.5</v>
      </c>
    </row>
    <row r="79" spans="8:8">
      <c r="H79" s="54">
        <v>28.5</v>
      </c>
    </row>
    <row r="80" spans="8:8">
      <c r="H80" s="54">
        <v>28.5</v>
      </c>
    </row>
    <row r="81" spans="8:8">
      <c r="H81" s="54">
        <v>28.5</v>
      </c>
    </row>
    <row r="82" spans="8:8">
      <c r="H82" s="54">
        <v>28.5</v>
      </c>
    </row>
    <row r="83" spans="8:8">
      <c r="H83" s="54">
        <v>28.5</v>
      </c>
    </row>
    <row r="84" spans="8:8">
      <c r="H84" s="54">
        <v>28.5</v>
      </c>
    </row>
    <row r="85" spans="8:8">
      <c r="H85" s="54">
        <v>28.5</v>
      </c>
    </row>
    <row r="86" spans="8:8">
      <c r="H86" s="54">
        <v>28.5</v>
      </c>
    </row>
    <row r="87" spans="8:8">
      <c r="H87" s="54">
        <v>28.5</v>
      </c>
    </row>
    <row r="88" spans="8:8">
      <c r="H88" s="54">
        <v>28.5</v>
      </c>
    </row>
    <row r="89" spans="8:8">
      <c r="H89" s="54">
        <v>28.5</v>
      </c>
    </row>
    <row r="90" spans="8:8">
      <c r="H90" s="54">
        <v>28.5</v>
      </c>
    </row>
    <row r="91" spans="8:8">
      <c r="H91" s="54">
        <v>28.5</v>
      </c>
    </row>
    <row r="92" spans="8:8">
      <c r="H92" s="54">
        <v>36</v>
      </c>
    </row>
  </sheetData>
  <mergeCells count="14">
    <mergeCell ref="K13:L13"/>
    <mergeCell ref="M13:O13"/>
    <mergeCell ref="P13:P14"/>
    <mergeCell ref="Q13:Q14"/>
    <mergeCell ref="M3:Q3"/>
    <mergeCell ref="V3:Z3"/>
    <mergeCell ref="M4:Q11"/>
    <mergeCell ref="V4:Z9"/>
    <mergeCell ref="Z13:Z14"/>
    <mergeCell ref="AA13:AA14"/>
    <mergeCell ref="R13:R14"/>
    <mergeCell ref="T13:U13"/>
    <mergeCell ref="V13:X13"/>
    <mergeCell ref="Y13:Y14"/>
  </mergeCells>
  <phoneticPr fontId="2"/>
  <pageMargins left="0.5" right="0.36" top="0.98399999999999999" bottom="0.98399999999999999" header="0.51200000000000001" footer="0.51200000000000001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2"/>
  <sheetViews>
    <sheetView topLeftCell="S16" workbookViewId="0">
      <selection activeCell="T25" sqref="T25:AA25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3" t="s">
        <v>148</v>
      </c>
    </row>
    <row r="2" spans="1:27" ht="13.5" customHeight="1" thickBot="1">
      <c r="A2" s="62" t="s">
        <v>1</v>
      </c>
      <c r="B2" s="63" t="s">
        <v>67</v>
      </c>
      <c r="C2" t="s">
        <v>2</v>
      </c>
      <c r="F2" t="s">
        <v>78</v>
      </c>
      <c r="J2" t="s">
        <v>3</v>
      </c>
      <c r="S2" t="s">
        <v>16</v>
      </c>
    </row>
    <row r="3" spans="1:27" ht="14.25" thickBot="1">
      <c r="A3" s="64"/>
      <c r="B3" s="111"/>
      <c r="D3" s="72" t="s">
        <v>18</v>
      </c>
      <c r="E3" s="73">
        <v>1.63</v>
      </c>
      <c r="F3" s="24"/>
      <c r="G3" s="72">
        <v>1</v>
      </c>
      <c r="H3" s="73">
        <v>5.25</v>
      </c>
      <c r="K3" s="78" t="s">
        <v>81</v>
      </c>
      <c r="L3" s="78" t="s">
        <v>83</v>
      </c>
      <c r="M3" s="295" t="s">
        <v>84</v>
      </c>
      <c r="N3" s="296"/>
      <c r="O3" s="296"/>
      <c r="P3" s="296"/>
      <c r="Q3" s="297"/>
      <c r="T3" s="78" t="s">
        <v>82</v>
      </c>
      <c r="U3" s="78" t="s">
        <v>171</v>
      </c>
      <c r="V3" s="266" t="s">
        <v>85</v>
      </c>
      <c r="W3" s="266"/>
      <c r="X3" s="266"/>
      <c r="Y3" s="266"/>
      <c r="Z3" s="266"/>
    </row>
    <row r="4" spans="1:27" ht="14.25" thickBot="1">
      <c r="A4" s="65"/>
      <c r="B4" s="60"/>
      <c r="D4" s="74" t="s">
        <v>19</v>
      </c>
      <c r="E4" s="75">
        <v>26</v>
      </c>
      <c r="F4" s="24"/>
      <c r="G4" s="74">
        <v>2</v>
      </c>
      <c r="H4" s="73">
        <v>20.25</v>
      </c>
      <c r="K4" s="78" t="s">
        <v>88</v>
      </c>
      <c r="L4" s="78" t="s">
        <v>273</v>
      </c>
      <c r="M4" s="267" t="s">
        <v>64</v>
      </c>
      <c r="N4" s="268"/>
      <c r="O4" s="268"/>
      <c r="P4" s="268"/>
      <c r="Q4" s="269"/>
      <c r="T4" s="78" t="s">
        <v>86</v>
      </c>
      <c r="U4" s="78" t="s">
        <v>272</v>
      </c>
      <c r="V4" s="267" t="s">
        <v>168</v>
      </c>
      <c r="W4" s="268"/>
      <c r="X4" s="268"/>
      <c r="Y4" s="268"/>
      <c r="Z4" s="268"/>
    </row>
    <row r="5" spans="1:27">
      <c r="A5" s="65"/>
      <c r="B5" s="47"/>
      <c r="D5" s="74" t="s">
        <v>20</v>
      </c>
      <c r="E5" s="75">
        <v>28.5</v>
      </c>
      <c r="F5" s="24"/>
      <c r="G5" s="74">
        <v>3</v>
      </c>
      <c r="H5" s="73">
        <v>13</v>
      </c>
      <c r="K5" s="78" t="s">
        <v>87</v>
      </c>
      <c r="L5" s="78" t="s">
        <v>274</v>
      </c>
      <c r="M5" s="270"/>
      <c r="N5" s="271"/>
      <c r="O5" s="271"/>
      <c r="P5" s="271"/>
      <c r="Q5" s="272"/>
      <c r="T5" s="78" t="s">
        <v>87</v>
      </c>
      <c r="U5" s="78" t="s">
        <v>261</v>
      </c>
      <c r="V5" s="270"/>
      <c r="W5" s="271"/>
      <c r="X5" s="271"/>
      <c r="Y5" s="271"/>
      <c r="Z5" s="271"/>
    </row>
    <row r="6" spans="1:27">
      <c r="A6" s="64" t="s">
        <v>65</v>
      </c>
      <c r="B6" s="68" t="s">
        <v>126</v>
      </c>
      <c r="D6" s="74" t="s">
        <v>21</v>
      </c>
      <c r="E6" s="75">
        <v>6</v>
      </c>
      <c r="F6" s="24"/>
      <c r="G6" s="74">
        <v>4</v>
      </c>
      <c r="H6" s="75">
        <v>15</v>
      </c>
      <c r="K6" s="78" t="s">
        <v>45</v>
      </c>
      <c r="L6" s="78" t="s">
        <v>275</v>
      </c>
      <c r="M6" s="270"/>
      <c r="N6" s="271"/>
      <c r="O6" s="271"/>
      <c r="P6" s="271"/>
      <c r="Q6" s="272"/>
      <c r="T6" s="78" t="s">
        <v>45</v>
      </c>
      <c r="U6" s="78" t="s">
        <v>269</v>
      </c>
      <c r="V6" s="270"/>
      <c r="W6" s="271"/>
      <c r="X6" s="271"/>
      <c r="Y6" s="271"/>
      <c r="Z6" s="271"/>
    </row>
    <row r="7" spans="1:27">
      <c r="A7" s="65" t="s">
        <v>66</v>
      </c>
      <c r="B7" s="47" t="s">
        <v>71</v>
      </c>
      <c r="D7" s="74" t="s">
        <v>22</v>
      </c>
      <c r="E7" s="75">
        <v>14</v>
      </c>
      <c r="F7" s="24"/>
      <c r="G7" s="74">
        <v>5</v>
      </c>
      <c r="H7" s="75">
        <v>15</v>
      </c>
      <c r="K7" s="78" t="s">
        <v>46</v>
      </c>
      <c r="L7" s="78" t="s">
        <v>276</v>
      </c>
      <c r="M7" s="270"/>
      <c r="N7" s="271"/>
      <c r="O7" s="271"/>
      <c r="P7" s="271"/>
      <c r="Q7" s="272"/>
      <c r="T7" s="78" t="s">
        <v>46</v>
      </c>
      <c r="U7" s="78" t="s">
        <v>259</v>
      </c>
      <c r="V7" s="270"/>
      <c r="W7" s="271"/>
      <c r="X7" s="271"/>
      <c r="Y7" s="271"/>
      <c r="Z7" s="271"/>
    </row>
    <row r="8" spans="1:27">
      <c r="A8" s="65" t="s">
        <v>74</v>
      </c>
      <c r="B8" s="47" t="s">
        <v>76</v>
      </c>
      <c r="D8" s="74" t="s">
        <v>23</v>
      </c>
      <c r="E8" s="75">
        <v>14</v>
      </c>
      <c r="F8" s="24"/>
      <c r="G8" s="74">
        <v>6</v>
      </c>
      <c r="H8" s="75">
        <v>6</v>
      </c>
      <c r="K8" s="78" t="s">
        <v>99</v>
      </c>
      <c r="L8" s="78" t="s">
        <v>277</v>
      </c>
      <c r="M8" s="273"/>
      <c r="N8" s="274"/>
      <c r="O8" s="274"/>
      <c r="P8" s="274"/>
      <c r="Q8" s="275"/>
      <c r="T8" s="78" t="s">
        <v>121</v>
      </c>
      <c r="U8" s="78" t="s">
        <v>262</v>
      </c>
      <c r="V8" s="273"/>
      <c r="W8" s="274"/>
      <c r="X8" s="274"/>
      <c r="Y8" s="274"/>
      <c r="Z8" s="274"/>
    </row>
    <row r="9" spans="1:27">
      <c r="A9" s="65" t="s">
        <v>75</v>
      </c>
      <c r="B9" s="47" t="s">
        <v>182</v>
      </c>
      <c r="D9" s="74" t="s">
        <v>24</v>
      </c>
      <c r="E9" s="75">
        <v>18</v>
      </c>
      <c r="F9" s="24"/>
      <c r="G9" s="74">
        <v>7</v>
      </c>
      <c r="H9" s="75">
        <v>21.75</v>
      </c>
      <c r="K9" s="78" t="s">
        <v>100</v>
      </c>
      <c r="L9" s="78" t="s">
        <v>278</v>
      </c>
      <c r="M9" s="273"/>
      <c r="N9" s="274"/>
      <c r="O9" s="274"/>
      <c r="P9" s="274"/>
      <c r="Q9" s="275"/>
      <c r="T9" s="78" t="s">
        <v>122</v>
      </c>
      <c r="U9" s="78" t="s">
        <v>281</v>
      </c>
      <c r="V9" s="273"/>
      <c r="W9" s="274"/>
      <c r="X9" s="274"/>
      <c r="Y9" s="274"/>
      <c r="Z9" s="274"/>
    </row>
    <row r="10" spans="1:27">
      <c r="A10" s="65" t="s">
        <v>72</v>
      </c>
      <c r="B10" s="47">
        <v>16</v>
      </c>
      <c r="D10" s="74" t="s">
        <v>25</v>
      </c>
      <c r="E10" s="75">
        <v>0</v>
      </c>
      <c r="F10" s="24"/>
      <c r="G10" s="74">
        <v>8</v>
      </c>
      <c r="H10" s="75">
        <v>15</v>
      </c>
      <c r="K10" s="78" t="s">
        <v>10</v>
      </c>
      <c r="L10" s="78" t="s">
        <v>279</v>
      </c>
      <c r="M10" s="273"/>
      <c r="N10" s="276"/>
      <c r="O10" s="276"/>
      <c r="P10" s="276"/>
      <c r="Q10" s="275"/>
      <c r="T10" s="78" t="s">
        <v>14</v>
      </c>
      <c r="U10" s="78" t="s">
        <v>282</v>
      </c>
      <c r="V10" s="298"/>
      <c r="W10" s="299"/>
      <c r="X10" s="299"/>
      <c r="Y10" s="299"/>
      <c r="Z10" s="299"/>
    </row>
    <row r="11" spans="1:27">
      <c r="A11" s="65" t="s">
        <v>68</v>
      </c>
      <c r="B11" s="47">
        <v>2</v>
      </c>
      <c r="D11" s="74" t="s">
        <v>26</v>
      </c>
      <c r="E11" s="75">
        <v>8</v>
      </c>
      <c r="F11" s="24"/>
      <c r="G11" s="74">
        <v>9</v>
      </c>
      <c r="H11" s="75">
        <v>15</v>
      </c>
      <c r="K11" s="78" t="s">
        <v>11</v>
      </c>
      <c r="L11" s="78" t="s">
        <v>280</v>
      </c>
      <c r="M11" s="277"/>
      <c r="N11" s="278"/>
      <c r="O11" s="278"/>
      <c r="P11" s="278"/>
      <c r="Q11" s="279"/>
      <c r="T11" s="78" t="s">
        <v>15</v>
      </c>
      <c r="U11" s="78" t="s">
        <v>283</v>
      </c>
      <c r="V11" s="298"/>
      <c r="W11" s="299"/>
      <c r="X11" s="299"/>
      <c r="Y11" s="299"/>
      <c r="Z11" s="299"/>
    </row>
    <row r="12" spans="1:27" ht="14.25" thickBot="1">
      <c r="A12" s="65" t="s">
        <v>69</v>
      </c>
      <c r="B12" s="47">
        <v>7</v>
      </c>
      <c r="D12" s="74" t="s">
        <v>27</v>
      </c>
      <c r="E12" s="75">
        <v>17.25</v>
      </c>
      <c r="F12" s="24"/>
      <c r="G12" s="74">
        <v>10</v>
      </c>
      <c r="H12" s="75">
        <v>15</v>
      </c>
      <c r="K12" t="s">
        <v>80</v>
      </c>
      <c r="T12" t="s">
        <v>123</v>
      </c>
    </row>
    <row r="13" spans="1:27" ht="27.75" customHeight="1">
      <c r="A13" s="66" t="s">
        <v>70</v>
      </c>
      <c r="B13" s="70">
        <v>1</v>
      </c>
      <c r="D13" s="74" t="s">
        <v>28</v>
      </c>
      <c r="E13" s="75">
        <v>1</v>
      </c>
      <c r="F13" s="24"/>
      <c r="G13" s="74">
        <v>11</v>
      </c>
      <c r="H13" s="75">
        <v>15</v>
      </c>
      <c r="K13" s="286" t="s">
        <v>149</v>
      </c>
      <c r="L13" s="287"/>
      <c r="M13" s="288" t="s">
        <v>150</v>
      </c>
      <c r="N13" s="289"/>
      <c r="O13" s="290"/>
      <c r="P13" s="291" t="s">
        <v>52</v>
      </c>
      <c r="Q13" s="281" t="s">
        <v>58</v>
      </c>
      <c r="R13" s="283" t="s">
        <v>59</v>
      </c>
      <c r="T13" s="286" t="s">
        <v>149</v>
      </c>
      <c r="U13" s="287"/>
      <c r="V13" s="288" t="s">
        <v>150</v>
      </c>
      <c r="W13" s="289"/>
      <c r="X13" s="290"/>
      <c r="Y13" s="291" t="s">
        <v>52</v>
      </c>
      <c r="Z13" s="281" t="s">
        <v>58</v>
      </c>
      <c r="AA13" s="283" t="s">
        <v>59</v>
      </c>
    </row>
    <row r="14" spans="1:27" ht="14.25" thickBot="1">
      <c r="A14" s="65" t="s">
        <v>111</v>
      </c>
      <c r="B14" s="47">
        <v>1</v>
      </c>
      <c r="D14" s="74" t="s">
        <v>29</v>
      </c>
      <c r="E14" s="75">
        <v>0.31</v>
      </c>
      <c r="F14" s="24"/>
      <c r="G14" s="74">
        <v>12</v>
      </c>
      <c r="H14" s="75">
        <v>15</v>
      </c>
      <c r="K14" s="97" t="s">
        <v>0</v>
      </c>
      <c r="L14" s="98"/>
      <c r="M14" s="97" t="s">
        <v>0</v>
      </c>
      <c r="N14" s="99"/>
      <c r="O14" s="98" t="s">
        <v>77</v>
      </c>
      <c r="P14" s="293"/>
      <c r="Q14" s="294"/>
      <c r="R14" s="285"/>
      <c r="T14" s="100" t="s">
        <v>0</v>
      </c>
      <c r="U14" s="101" t="s">
        <v>77</v>
      </c>
      <c r="V14" s="97" t="s">
        <v>0</v>
      </c>
      <c r="W14" s="99"/>
      <c r="X14" s="98" t="s">
        <v>77</v>
      </c>
      <c r="Y14" s="292"/>
      <c r="Z14" s="282"/>
      <c r="AA14" s="284"/>
    </row>
    <row r="15" spans="1:27" ht="27.75" thickBot="1">
      <c r="A15" s="67" t="s">
        <v>112</v>
      </c>
      <c r="B15" s="71">
        <v>0</v>
      </c>
      <c r="D15" s="74" t="s">
        <v>30</v>
      </c>
      <c r="E15" s="75">
        <v>1.25</v>
      </c>
      <c r="F15" s="24"/>
      <c r="G15" s="74">
        <v>13</v>
      </c>
      <c r="H15" s="75">
        <v>15</v>
      </c>
      <c r="K15" s="8" t="s">
        <v>4</v>
      </c>
      <c r="L15" s="82" t="s">
        <v>265</v>
      </c>
      <c r="M15" s="8" t="s">
        <v>17</v>
      </c>
      <c r="N15" s="25" t="s">
        <v>19</v>
      </c>
      <c r="O15" s="9">
        <v>5</v>
      </c>
      <c r="P15" s="16" t="s">
        <v>53</v>
      </c>
      <c r="Q15" s="3" t="s">
        <v>60</v>
      </c>
      <c r="R15" s="9" t="s">
        <v>61</v>
      </c>
      <c r="T15" s="22" t="s">
        <v>86</v>
      </c>
      <c r="U15" s="79" t="s">
        <v>272</v>
      </c>
      <c r="V15" s="22" t="s">
        <v>44</v>
      </c>
      <c r="W15" s="28" t="s">
        <v>89</v>
      </c>
      <c r="X15" s="20">
        <v>2</v>
      </c>
      <c r="Y15" s="21" t="s">
        <v>55</v>
      </c>
      <c r="Z15" s="2" t="s">
        <v>44</v>
      </c>
      <c r="AA15" s="23" t="s">
        <v>62</v>
      </c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1" t="s">
        <v>266</v>
      </c>
      <c r="M16" s="10"/>
      <c r="N16" s="26"/>
      <c r="O16" s="11"/>
      <c r="P16" s="17"/>
      <c r="Q16" s="1"/>
      <c r="R16" s="11"/>
      <c r="T16" s="4" t="s">
        <v>4</v>
      </c>
      <c r="U16" s="80" t="s">
        <v>263</v>
      </c>
      <c r="V16" s="8" t="s">
        <v>47</v>
      </c>
      <c r="W16" s="25" t="s">
        <v>56</v>
      </c>
      <c r="X16" s="9">
        <v>1</v>
      </c>
      <c r="Y16" s="19" t="s">
        <v>53</v>
      </c>
      <c r="Z16" s="5" t="s">
        <v>60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86</v>
      </c>
      <c r="L17" s="92" t="s">
        <v>264</v>
      </c>
      <c r="M17" s="12" t="s">
        <v>44</v>
      </c>
      <c r="N17" s="27" t="s">
        <v>19</v>
      </c>
      <c r="O17" s="15">
        <v>2</v>
      </c>
      <c r="P17" s="18" t="s">
        <v>53</v>
      </c>
      <c r="Q17" s="13" t="s">
        <v>91</v>
      </c>
      <c r="R17" s="14" t="s">
        <v>63</v>
      </c>
      <c r="T17" s="10" t="s">
        <v>5</v>
      </c>
      <c r="U17" s="81" t="s">
        <v>284</v>
      </c>
      <c r="V17" s="10" t="s">
        <v>48</v>
      </c>
      <c r="W17" s="26"/>
      <c r="X17" s="11"/>
      <c r="Y17" s="17" t="s">
        <v>53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1" t="s">
        <v>285</v>
      </c>
      <c r="V18" s="10" t="s">
        <v>49</v>
      </c>
      <c r="W18" s="26" t="s">
        <v>133</v>
      </c>
      <c r="X18" s="11">
        <v>1</v>
      </c>
      <c r="Y18" s="17" t="s">
        <v>53</v>
      </c>
      <c r="Z18" s="1" t="s">
        <v>79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1" t="s">
        <v>286</v>
      </c>
      <c r="V19" s="10" t="s">
        <v>50</v>
      </c>
      <c r="W19" s="26"/>
      <c r="X19" s="11"/>
      <c r="Y19" s="17" t="s">
        <v>53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1" t="s">
        <v>270</v>
      </c>
      <c r="V20" s="10" t="s">
        <v>8</v>
      </c>
      <c r="W20" s="26" t="s">
        <v>183</v>
      </c>
      <c r="X20" s="11">
        <v>2</v>
      </c>
      <c r="Y20" s="17" t="s">
        <v>54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10</v>
      </c>
      <c r="U21" s="81" t="s">
        <v>268</v>
      </c>
      <c r="V21" s="10" t="s">
        <v>10</v>
      </c>
      <c r="W21" s="26" t="s">
        <v>134</v>
      </c>
      <c r="X21" s="11">
        <v>2</v>
      </c>
      <c r="Y21" s="17" t="s">
        <v>53</v>
      </c>
      <c r="Z21" s="1" t="s">
        <v>79</v>
      </c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11</v>
      </c>
      <c r="U22" s="81" t="s">
        <v>287</v>
      </c>
      <c r="V22" s="10" t="s">
        <v>11</v>
      </c>
      <c r="W22" s="26"/>
      <c r="X22" s="11"/>
      <c r="Y22" s="17" t="s">
        <v>53</v>
      </c>
      <c r="Z22" s="1"/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12</v>
      </c>
      <c r="U23" s="81" t="s">
        <v>288</v>
      </c>
      <c r="V23" s="10" t="s">
        <v>12</v>
      </c>
      <c r="W23" s="26" t="s">
        <v>109</v>
      </c>
      <c r="X23" s="11">
        <v>2</v>
      </c>
      <c r="Y23" s="17" t="s">
        <v>54</v>
      </c>
      <c r="Z23" s="1" t="s">
        <v>119</v>
      </c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49" t="s">
        <v>101</v>
      </c>
      <c r="U24" s="82" t="s">
        <v>289</v>
      </c>
      <c r="V24" s="49" t="s">
        <v>101</v>
      </c>
      <c r="W24" s="3" t="s">
        <v>22</v>
      </c>
      <c r="X24" s="50">
        <v>2</v>
      </c>
      <c r="Y24" s="51" t="s">
        <v>54</v>
      </c>
      <c r="Z24" s="52" t="s">
        <v>120</v>
      </c>
      <c r="AA24" s="53" t="s">
        <v>103</v>
      </c>
    </row>
    <row r="25" spans="4:27" ht="27">
      <c r="D25" s="74" t="s">
        <v>43</v>
      </c>
      <c r="E25" s="75"/>
      <c r="F25" s="24"/>
      <c r="G25" s="74">
        <v>23</v>
      </c>
      <c r="H25" s="75">
        <v>15</v>
      </c>
      <c r="T25" s="31" t="s">
        <v>94</v>
      </c>
      <c r="U25" s="83" t="s">
        <v>289</v>
      </c>
      <c r="V25" s="118" t="s">
        <v>169</v>
      </c>
      <c r="W25" s="30" t="s">
        <v>19</v>
      </c>
      <c r="X25" s="29">
        <v>1</v>
      </c>
      <c r="Y25" s="42" t="s">
        <v>95</v>
      </c>
      <c r="Z25" s="30" t="s">
        <v>96</v>
      </c>
      <c r="AA25" s="23" t="s">
        <v>97</v>
      </c>
    </row>
    <row r="26" spans="4:27" ht="27">
      <c r="D26" s="74" t="s">
        <v>40</v>
      </c>
      <c r="E26" s="75"/>
      <c r="F26" s="24"/>
      <c r="G26" s="74">
        <v>24</v>
      </c>
      <c r="H26" s="75">
        <v>15</v>
      </c>
      <c r="T26" s="10" t="s">
        <v>14</v>
      </c>
      <c r="U26" s="81" t="s">
        <v>344</v>
      </c>
      <c r="V26" s="10" t="s">
        <v>14</v>
      </c>
      <c r="W26" s="26" t="s">
        <v>345</v>
      </c>
      <c r="X26" s="11">
        <v>2</v>
      </c>
      <c r="Y26" s="17" t="s">
        <v>346</v>
      </c>
      <c r="Z26" s="33" t="s">
        <v>116</v>
      </c>
      <c r="AA26" s="23" t="s">
        <v>93</v>
      </c>
    </row>
    <row r="27" spans="4:27" ht="27">
      <c r="D27" s="74" t="s">
        <v>41</v>
      </c>
      <c r="E27" s="75"/>
      <c r="F27" s="24"/>
      <c r="G27" s="74">
        <v>25</v>
      </c>
      <c r="H27" s="75">
        <v>15</v>
      </c>
      <c r="T27" s="31" t="s">
        <v>105</v>
      </c>
      <c r="U27" s="81" t="s">
        <v>289</v>
      </c>
      <c r="V27" s="31" t="s">
        <v>105</v>
      </c>
      <c r="W27" s="1" t="s">
        <v>134</v>
      </c>
      <c r="X27" s="29">
        <v>2</v>
      </c>
      <c r="Y27" s="42" t="s">
        <v>55</v>
      </c>
      <c r="Z27" s="33" t="s">
        <v>114</v>
      </c>
      <c r="AA27" s="11" t="s">
        <v>108</v>
      </c>
    </row>
    <row r="28" spans="4:27" ht="28.5" customHeight="1">
      <c r="G28" s="74">
        <v>26</v>
      </c>
      <c r="H28" s="75">
        <v>15</v>
      </c>
      <c r="T28" s="34" t="s">
        <v>106</v>
      </c>
      <c r="U28" s="94" t="s">
        <v>289</v>
      </c>
      <c r="V28" s="34" t="s">
        <v>106</v>
      </c>
      <c r="W28" s="48"/>
      <c r="X28" s="37"/>
      <c r="Y28" s="41" t="s">
        <v>55</v>
      </c>
      <c r="Z28" s="39" t="s">
        <v>114</v>
      </c>
      <c r="AA28" s="35" t="s">
        <v>108</v>
      </c>
    </row>
    <row r="29" spans="4:27">
      <c r="G29" s="74">
        <v>27</v>
      </c>
      <c r="H29" s="75">
        <v>15</v>
      </c>
      <c r="T29" s="31" t="s">
        <v>128</v>
      </c>
      <c r="U29" s="81" t="s">
        <v>271</v>
      </c>
      <c r="V29" s="46" t="s">
        <v>161</v>
      </c>
      <c r="W29" s="30" t="s">
        <v>136</v>
      </c>
      <c r="X29" s="29">
        <v>1</v>
      </c>
      <c r="Y29" s="17" t="s">
        <v>54</v>
      </c>
      <c r="Z29" s="30" t="s">
        <v>79</v>
      </c>
      <c r="AA29" s="23"/>
    </row>
    <row r="30" spans="4:27">
      <c r="G30" s="74">
        <v>28</v>
      </c>
      <c r="H30" s="75">
        <v>15</v>
      </c>
      <c r="T30" s="34" t="s">
        <v>160</v>
      </c>
      <c r="U30" s="94" t="s">
        <v>260</v>
      </c>
      <c r="V30" s="110"/>
      <c r="W30" s="36"/>
      <c r="X30" s="29"/>
      <c r="Y30" s="38"/>
      <c r="Z30" s="36"/>
      <c r="AA30" s="40"/>
    </row>
    <row r="31" spans="4:27">
      <c r="G31" s="74">
        <v>29</v>
      </c>
      <c r="H31" s="75">
        <v>15</v>
      </c>
      <c r="T31" s="31" t="s">
        <v>158</v>
      </c>
      <c r="U31" s="81" t="s">
        <v>267</v>
      </c>
      <c r="V31" s="105" t="s">
        <v>162</v>
      </c>
      <c r="W31" s="1" t="s">
        <v>136</v>
      </c>
      <c r="X31" s="11">
        <v>2</v>
      </c>
      <c r="Y31" s="17" t="s">
        <v>54</v>
      </c>
      <c r="Z31" s="1" t="s">
        <v>79</v>
      </c>
      <c r="AA31" s="11"/>
    </row>
    <row r="32" spans="4:27" ht="28.5" customHeight="1" thickBot="1">
      <c r="G32" s="74">
        <v>30</v>
      </c>
      <c r="H32" s="75">
        <v>15</v>
      </c>
      <c r="T32" s="32" t="s">
        <v>159</v>
      </c>
      <c r="U32" s="95" t="s">
        <v>290</v>
      </c>
      <c r="V32" s="106"/>
      <c r="W32" s="43"/>
      <c r="X32" s="7"/>
      <c r="Y32" s="109"/>
      <c r="Z32" s="43"/>
      <c r="AA32" s="7"/>
    </row>
    <row r="33" spans="7:27" ht="27.75" customHeight="1">
      <c r="G33" s="74">
        <v>31</v>
      </c>
      <c r="H33" s="75">
        <v>15</v>
      </c>
      <c r="T33" s="30" t="s">
        <v>45</v>
      </c>
      <c r="U33" s="1" t="s">
        <v>269</v>
      </c>
      <c r="V33" s="30" t="s">
        <v>186</v>
      </c>
      <c r="W33" s="1" t="s">
        <v>89</v>
      </c>
      <c r="X33" s="1">
        <v>1</v>
      </c>
      <c r="Y33" s="1"/>
      <c r="Z33" s="1" t="s">
        <v>60</v>
      </c>
      <c r="AA33" s="33" t="s">
        <v>190</v>
      </c>
    </row>
    <row r="34" spans="7:27" ht="14.25" thickBot="1">
      <c r="G34" s="76">
        <v>32</v>
      </c>
      <c r="H34" s="75">
        <v>15</v>
      </c>
      <c r="T34" s="30" t="s">
        <v>46</v>
      </c>
      <c r="U34" s="1" t="s">
        <v>259</v>
      </c>
      <c r="V34" s="30" t="s">
        <v>186</v>
      </c>
      <c r="W34" s="1"/>
      <c r="X34" s="1"/>
      <c r="Y34" s="1"/>
      <c r="Z34" s="1"/>
      <c r="AA34" s="1"/>
    </row>
    <row r="35" spans="7:27">
      <c r="G35" s="74">
        <v>33</v>
      </c>
      <c r="H35" s="75">
        <v>15</v>
      </c>
      <c r="T35" s="30" t="s">
        <v>45</v>
      </c>
      <c r="U35" s="1" t="s">
        <v>269</v>
      </c>
      <c r="V35" s="1" t="s">
        <v>187</v>
      </c>
      <c r="W35" s="1" t="s">
        <v>189</v>
      </c>
      <c r="X35" s="1">
        <v>1</v>
      </c>
      <c r="Y35" s="1"/>
      <c r="Z35" s="1" t="s">
        <v>60</v>
      </c>
      <c r="AA35" s="1"/>
    </row>
    <row r="36" spans="7:27">
      <c r="G36" s="183">
        <v>34</v>
      </c>
      <c r="H36" s="54">
        <v>15</v>
      </c>
      <c r="T36" s="30" t="s">
        <v>46</v>
      </c>
      <c r="U36" s="1" t="s">
        <v>259</v>
      </c>
      <c r="V36" s="1" t="s">
        <v>187</v>
      </c>
      <c r="W36" s="1"/>
      <c r="X36" s="1"/>
      <c r="Y36" s="1"/>
      <c r="Z36" s="1"/>
      <c r="AA36" s="1"/>
    </row>
    <row r="37" spans="7:27">
      <c r="G37" s="183">
        <v>35</v>
      </c>
      <c r="H37" s="54">
        <v>15</v>
      </c>
      <c r="T37" s="30" t="s">
        <v>45</v>
      </c>
      <c r="U37" s="1" t="s">
        <v>269</v>
      </c>
      <c r="V37" s="1" t="s">
        <v>188</v>
      </c>
      <c r="W37" s="1" t="s">
        <v>189</v>
      </c>
      <c r="X37" s="1">
        <v>2</v>
      </c>
      <c r="Y37" s="1"/>
      <c r="Z37" s="1" t="s">
        <v>60</v>
      </c>
      <c r="AA37" s="1"/>
    </row>
    <row r="38" spans="7:27">
      <c r="G38" s="183">
        <v>36</v>
      </c>
      <c r="H38" s="54">
        <v>15</v>
      </c>
      <c r="T38" s="30" t="s">
        <v>46</v>
      </c>
      <c r="U38" s="1" t="s">
        <v>259</v>
      </c>
      <c r="V38" s="1" t="s">
        <v>188</v>
      </c>
      <c r="W38" s="1"/>
      <c r="X38" s="1"/>
      <c r="Y38" s="1"/>
      <c r="Z38" s="1"/>
      <c r="AA38" s="1"/>
    </row>
    <row r="39" spans="7:27">
      <c r="G39" s="183">
        <v>37</v>
      </c>
      <c r="H39" s="54">
        <v>15</v>
      </c>
    </row>
    <row r="40" spans="7:27" ht="26.25" customHeight="1">
      <c r="G40" s="183">
        <v>38</v>
      </c>
      <c r="H40" s="54">
        <v>15</v>
      </c>
    </row>
    <row r="41" spans="7:27">
      <c r="G41" s="183">
        <v>39</v>
      </c>
      <c r="H41" s="54">
        <v>15</v>
      </c>
    </row>
    <row r="42" spans="7:27">
      <c r="G42" s="183">
        <v>40</v>
      </c>
      <c r="H42" s="54">
        <v>3.75</v>
      </c>
    </row>
  </sheetData>
  <mergeCells count="14">
    <mergeCell ref="K13:L13"/>
    <mergeCell ref="P13:P14"/>
    <mergeCell ref="Q13:Q14"/>
    <mergeCell ref="M3:Q3"/>
    <mergeCell ref="M13:O13"/>
    <mergeCell ref="M4:Q11"/>
    <mergeCell ref="Z13:Z14"/>
    <mergeCell ref="AA13:AA14"/>
    <mergeCell ref="V3:Z3"/>
    <mergeCell ref="R13:R14"/>
    <mergeCell ref="T13:U13"/>
    <mergeCell ref="Y13:Y14"/>
    <mergeCell ref="V4:Z11"/>
    <mergeCell ref="V13:X13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topLeftCell="S31" workbookViewId="0">
      <selection activeCell="Y29" sqref="Y29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73</v>
      </c>
    </row>
    <row r="2" spans="1:27" ht="13.5" customHeight="1" thickBot="1">
      <c r="A2" s="96" t="s">
        <v>147</v>
      </c>
      <c r="B2" s="63" t="s">
        <v>67</v>
      </c>
      <c r="C2" t="s">
        <v>2</v>
      </c>
      <c r="F2" t="s">
        <v>78</v>
      </c>
      <c r="J2" t="s">
        <v>3</v>
      </c>
      <c r="S2" t="s">
        <v>16</v>
      </c>
    </row>
    <row r="3" spans="1:27" ht="14.25" thickBot="1">
      <c r="A3" s="64"/>
      <c r="B3" s="111"/>
      <c r="D3" s="84" t="s">
        <v>83</v>
      </c>
      <c r="E3" s="85">
        <v>1.63</v>
      </c>
      <c r="F3" s="24"/>
      <c r="G3" s="72">
        <v>1</v>
      </c>
      <c r="H3" s="73">
        <v>4.5</v>
      </c>
      <c r="K3" s="78" t="s">
        <v>81</v>
      </c>
      <c r="L3" s="78" t="s">
        <v>83</v>
      </c>
      <c r="M3" s="295" t="s">
        <v>84</v>
      </c>
      <c r="N3" s="296"/>
      <c r="O3" s="296"/>
      <c r="P3" s="296"/>
      <c r="Q3" s="297"/>
      <c r="T3" s="78" t="s">
        <v>82</v>
      </c>
      <c r="U3" s="78" t="s">
        <v>170</v>
      </c>
      <c r="V3" s="266" t="s">
        <v>85</v>
      </c>
      <c r="W3" s="266"/>
      <c r="X3" s="266"/>
      <c r="Y3" s="266"/>
      <c r="Z3" s="266"/>
    </row>
    <row r="4" spans="1:27" ht="14.25" thickBot="1">
      <c r="A4" s="65"/>
      <c r="B4" s="60"/>
      <c r="D4" s="86" t="s">
        <v>19</v>
      </c>
      <c r="E4" s="87">
        <v>26</v>
      </c>
      <c r="F4" s="24"/>
      <c r="G4" s="74">
        <v>2</v>
      </c>
      <c r="H4" s="73">
        <v>20.25</v>
      </c>
      <c r="K4" s="78" t="s">
        <v>88</v>
      </c>
      <c r="L4" s="78" t="s">
        <v>209</v>
      </c>
      <c r="M4" s="267" t="s">
        <v>64</v>
      </c>
      <c r="N4" s="268"/>
      <c r="O4" s="268"/>
      <c r="P4" s="268"/>
      <c r="Q4" s="269"/>
      <c r="T4" s="78" t="s">
        <v>86</v>
      </c>
      <c r="U4" s="78" t="s">
        <v>239</v>
      </c>
      <c r="V4" s="267" t="s">
        <v>168</v>
      </c>
      <c r="W4" s="268"/>
      <c r="X4" s="268"/>
      <c r="Y4" s="268"/>
      <c r="Z4" s="268"/>
    </row>
    <row r="5" spans="1:27">
      <c r="A5" s="65"/>
      <c r="B5" s="47"/>
      <c r="D5" s="86" t="s">
        <v>133</v>
      </c>
      <c r="E5" s="87">
        <v>28.5</v>
      </c>
      <c r="F5" s="24"/>
      <c r="G5" s="74">
        <v>3</v>
      </c>
      <c r="H5" s="73">
        <v>13</v>
      </c>
      <c r="K5" s="78" t="s">
        <v>87</v>
      </c>
      <c r="L5" s="78" t="s">
        <v>239</v>
      </c>
      <c r="M5" s="270"/>
      <c r="N5" s="271"/>
      <c r="O5" s="271"/>
      <c r="P5" s="271"/>
      <c r="Q5" s="272"/>
      <c r="T5" s="78" t="s">
        <v>87</v>
      </c>
      <c r="U5" s="78" t="s">
        <v>242</v>
      </c>
      <c r="V5" s="270"/>
      <c r="W5" s="271"/>
      <c r="X5" s="271"/>
      <c r="Y5" s="271"/>
      <c r="Z5" s="271"/>
    </row>
    <row r="6" spans="1:27">
      <c r="A6" s="64" t="s">
        <v>65</v>
      </c>
      <c r="B6" s="68" t="s">
        <v>127</v>
      </c>
      <c r="D6" s="86" t="s">
        <v>134</v>
      </c>
      <c r="E6" s="87">
        <v>6</v>
      </c>
      <c r="F6" s="24"/>
      <c r="G6" s="74">
        <v>4</v>
      </c>
      <c r="H6" s="75">
        <v>15</v>
      </c>
      <c r="K6" s="78" t="s">
        <v>45</v>
      </c>
      <c r="L6" s="78" t="s">
        <v>239</v>
      </c>
      <c r="M6" s="270"/>
      <c r="N6" s="271"/>
      <c r="O6" s="271"/>
      <c r="P6" s="271"/>
      <c r="Q6" s="272"/>
      <c r="T6" s="78" t="s">
        <v>45</v>
      </c>
      <c r="U6" s="78" t="s">
        <v>243</v>
      </c>
      <c r="V6" s="270"/>
      <c r="W6" s="271"/>
      <c r="X6" s="271"/>
      <c r="Y6" s="271"/>
      <c r="Z6" s="271"/>
    </row>
    <row r="7" spans="1:27">
      <c r="A7" s="65" t="s">
        <v>66</v>
      </c>
      <c r="B7" s="47" t="s">
        <v>98</v>
      </c>
      <c r="D7" s="86" t="s">
        <v>57</v>
      </c>
      <c r="E7" s="87">
        <v>14</v>
      </c>
      <c r="F7" s="24"/>
      <c r="G7" s="74">
        <v>5</v>
      </c>
      <c r="H7" s="75">
        <v>15</v>
      </c>
      <c r="K7" s="78" t="s">
        <v>46</v>
      </c>
      <c r="L7" s="78" t="s">
        <v>239</v>
      </c>
      <c r="M7" s="270"/>
      <c r="N7" s="271"/>
      <c r="O7" s="271"/>
      <c r="P7" s="271"/>
      <c r="Q7" s="272"/>
      <c r="T7" s="78" t="s">
        <v>46</v>
      </c>
      <c r="U7" s="78" t="s">
        <v>243</v>
      </c>
      <c r="V7" s="270"/>
      <c r="W7" s="271"/>
      <c r="X7" s="271"/>
      <c r="Y7" s="271"/>
      <c r="Z7" s="271"/>
    </row>
    <row r="8" spans="1:27">
      <c r="A8" s="65" t="s">
        <v>74</v>
      </c>
      <c r="B8" s="47" t="s">
        <v>76</v>
      </c>
      <c r="D8" s="86" t="s">
        <v>109</v>
      </c>
      <c r="E8" s="87">
        <v>14</v>
      </c>
      <c r="F8" s="24"/>
      <c r="G8" s="74">
        <v>6</v>
      </c>
      <c r="H8" s="75">
        <v>6</v>
      </c>
      <c r="K8" s="78" t="s">
        <v>99</v>
      </c>
      <c r="L8" s="78" t="s">
        <v>240</v>
      </c>
      <c r="M8" s="273"/>
      <c r="N8" s="274"/>
      <c r="O8" s="274"/>
      <c r="P8" s="274"/>
      <c r="Q8" s="275"/>
      <c r="T8" s="78" t="s">
        <v>121</v>
      </c>
      <c r="U8" s="78" t="s">
        <v>239</v>
      </c>
      <c r="V8" s="273"/>
      <c r="W8" s="274"/>
      <c r="X8" s="274"/>
      <c r="Y8" s="274"/>
      <c r="Z8" s="274"/>
    </row>
    <row r="9" spans="1:27">
      <c r="A9" s="65" t="s">
        <v>75</v>
      </c>
      <c r="B9" s="184" t="s">
        <v>185</v>
      </c>
      <c r="D9" s="86" t="s">
        <v>135</v>
      </c>
      <c r="E9" s="87">
        <v>18</v>
      </c>
      <c r="F9" s="24"/>
      <c r="G9" s="74">
        <v>7</v>
      </c>
      <c r="H9" s="75">
        <v>21.75</v>
      </c>
      <c r="K9" s="78" t="s">
        <v>100</v>
      </c>
      <c r="L9" s="78" t="s">
        <v>239</v>
      </c>
      <c r="M9" s="273"/>
      <c r="N9" s="274"/>
      <c r="O9" s="274"/>
      <c r="P9" s="274"/>
      <c r="Q9" s="275"/>
      <c r="T9" s="78" t="s">
        <v>122</v>
      </c>
      <c r="U9" s="78" t="s">
        <v>242</v>
      </c>
      <c r="V9" s="273"/>
      <c r="W9" s="274"/>
      <c r="X9" s="274"/>
      <c r="Y9" s="274"/>
      <c r="Z9" s="274"/>
    </row>
    <row r="10" spans="1:27">
      <c r="A10" s="65" t="s">
        <v>72</v>
      </c>
      <c r="B10" s="184">
        <v>16</v>
      </c>
      <c r="D10" s="86" t="s">
        <v>107</v>
      </c>
      <c r="E10" s="87">
        <v>0</v>
      </c>
      <c r="F10" s="24"/>
      <c r="G10" s="74">
        <v>8</v>
      </c>
      <c r="H10" s="75">
        <v>15</v>
      </c>
      <c r="K10" s="78" t="s">
        <v>10</v>
      </c>
      <c r="L10" s="78" t="s">
        <v>241</v>
      </c>
      <c r="M10" s="273"/>
      <c r="N10" s="274"/>
      <c r="O10" s="274"/>
      <c r="P10" s="274"/>
      <c r="Q10" s="275"/>
      <c r="T10" s="78"/>
      <c r="U10" s="78" t="s">
        <v>242</v>
      </c>
      <c r="V10" s="298"/>
      <c r="W10" s="299"/>
      <c r="X10" s="299"/>
      <c r="Y10" s="299"/>
      <c r="Z10" s="299"/>
    </row>
    <row r="11" spans="1:27">
      <c r="A11" s="65" t="s">
        <v>68</v>
      </c>
      <c r="B11" s="47">
        <v>2</v>
      </c>
      <c r="D11" s="86" t="s">
        <v>136</v>
      </c>
      <c r="E11" s="87">
        <v>8</v>
      </c>
      <c r="F11" s="24"/>
      <c r="G11" s="74">
        <v>9</v>
      </c>
      <c r="H11" s="75">
        <v>15</v>
      </c>
      <c r="K11" s="78" t="s">
        <v>11</v>
      </c>
      <c r="L11" s="78" t="s">
        <v>239</v>
      </c>
      <c r="M11" s="277"/>
      <c r="N11" s="278"/>
      <c r="O11" s="278"/>
      <c r="P11" s="278"/>
      <c r="Q11" s="279"/>
      <c r="T11" s="78"/>
      <c r="U11" s="78" t="s">
        <v>242</v>
      </c>
      <c r="V11" s="298"/>
      <c r="W11" s="299"/>
      <c r="X11" s="299"/>
      <c r="Y11" s="299"/>
      <c r="Z11" s="299"/>
    </row>
    <row r="12" spans="1:27" ht="14.25" thickBot="1">
      <c r="A12" s="65" t="s">
        <v>69</v>
      </c>
      <c r="B12" s="47">
        <v>7</v>
      </c>
      <c r="D12" s="86" t="s">
        <v>89</v>
      </c>
      <c r="E12" s="87">
        <v>17.25</v>
      </c>
      <c r="F12" s="24"/>
      <c r="G12" s="74">
        <v>10</v>
      </c>
      <c r="H12" s="75">
        <v>15</v>
      </c>
      <c r="K12" t="s">
        <v>80</v>
      </c>
      <c r="T12" t="s">
        <v>123</v>
      </c>
    </row>
    <row r="13" spans="1:27" ht="27.75" customHeight="1">
      <c r="A13" s="66" t="s">
        <v>70</v>
      </c>
      <c r="B13" s="70">
        <v>1</v>
      </c>
      <c r="D13" s="86" t="s">
        <v>137</v>
      </c>
      <c r="E13" s="87">
        <v>1</v>
      </c>
      <c r="F13" s="24"/>
      <c r="G13" s="74">
        <v>11</v>
      </c>
      <c r="H13" s="75">
        <v>15</v>
      </c>
      <c r="K13" s="286" t="s">
        <v>149</v>
      </c>
      <c r="L13" s="300"/>
      <c r="M13" s="288" t="s">
        <v>150</v>
      </c>
      <c r="N13" s="289"/>
      <c r="O13" s="290"/>
      <c r="P13" s="291" t="s">
        <v>52</v>
      </c>
      <c r="Q13" s="281" t="s">
        <v>58</v>
      </c>
      <c r="R13" s="283" t="s">
        <v>59</v>
      </c>
      <c r="T13" s="286" t="s">
        <v>149</v>
      </c>
      <c r="U13" s="287"/>
      <c r="V13" s="288" t="s">
        <v>150</v>
      </c>
      <c r="W13" s="289"/>
      <c r="X13" s="290"/>
      <c r="Y13" s="291" t="s">
        <v>52</v>
      </c>
      <c r="Z13" s="281" t="s">
        <v>58</v>
      </c>
      <c r="AA13" s="283" t="s">
        <v>59</v>
      </c>
    </row>
    <row r="14" spans="1:27" ht="14.25" thickBot="1">
      <c r="A14" s="65" t="s">
        <v>111</v>
      </c>
      <c r="B14" s="47">
        <v>2</v>
      </c>
      <c r="D14" s="86" t="s">
        <v>138</v>
      </c>
      <c r="E14" s="87">
        <v>0.31</v>
      </c>
      <c r="F14" s="24"/>
      <c r="G14" s="74">
        <v>12</v>
      </c>
      <c r="H14" s="75">
        <v>15</v>
      </c>
      <c r="K14" s="100" t="s">
        <v>0</v>
      </c>
      <c r="L14" s="104"/>
      <c r="M14" s="100" t="s">
        <v>0</v>
      </c>
      <c r="N14" s="104"/>
      <c r="O14" s="101" t="s">
        <v>77</v>
      </c>
      <c r="P14" s="292"/>
      <c r="Q14" s="282"/>
      <c r="R14" s="284"/>
      <c r="T14" s="100" t="s">
        <v>0</v>
      </c>
      <c r="U14" s="101" t="s">
        <v>92</v>
      </c>
      <c r="V14" s="97" t="s">
        <v>0</v>
      </c>
      <c r="W14" s="99"/>
      <c r="X14" s="98" t="s">
        <v>77</v>
      </c>
      <c r="Y14" s="292"/>
      <c r="Z14" s="282"/>
      <c r="AA14" s="284"/>
    </row>
    <row r="15" spans="1:27" ht="41.25" thickBot="1">
      <c r="A15" s="67" t="s">
        <v>112</v>
      </c>
      <c r="B15" s="71">
        <v>1</v>
      </c>
      <c r="D15" s="86" t="s">
        <v>139</v>
      </c>
      <c r="E15" s="87">
        <v>1.25</v>
      </c>
      <c r="F15" s="24"/>
      <c r="G15" s="74">
        <v>13</v>
      </c>
      <c r="H15" s="75">
        <v>15</v>
      </c>
      <c r="K15" s="4" t="s">
        <v>4</v>
      </c>
      <c r="L15" s="107" t="s">
        <v>244</v>
      </c>
      <c r="M15" s="4" t="s">
        <v>153</v>
      </c>
      <c r="N15" s="5" t="s">
        <v>19</v>
      </c>
      <c r="O15" s="6">
        <v>4</v>
      </c>
      <c r="P15" s="19" t="s">
        <v>53</v>
      </c>
      <c r="Q15" s="5" t="s">
        <v>60</v>
      </c>
      <c r="R15" s="6" t="s">
        <v>61</v>
      </c>
      <c r="T15" s="22" t="s">
        <v>86</v>
      </c>
      <c r="U15" s="79" t="s">
        <v>239</v>
      </c>
      <c r="V15" s="22" t="s">
        <v>44</v>
      </c>
      <c r="W15" s="28" t="s">
        <v>89</v>
      </c>
      <c r="X15" s="20">
        <v>2</v>
      </c>
      <c r="Y15" s="21" t="s">
        <v>55</v>
      </c>
      <c r="Z15" s="2" t="s">
        <v>44</v>
      </c>
      <c r="AA15" s="23" t="s">
        <v>62</v>
      </c>
    </row>
    <row r="16" spans="1:27">
      <c r="D16" s="86" t="s">
        <v>110</v>
      </c>
      <c r="E16" s="87">
        <v>14.75</v>
      </c>
      <c r="F16" s="24"/>
      <c r="G16" s="74">
        <v>14</v>
      </c>
      <c r="H16" s="75">
        <v>15</v>
      </c>
      <c r="K16" s="10" t="s">
        <v>5</v>
      </c>
      <c r="L16" s="108" t="s">
        <v>239</v>
      </c>
      <c r="M16" s="10"/>
      <c r="N16" s="1"/>
      <c r="O16" s="11"/>
      <c r="P16" s="17" t="s">
        <v>55</v>
      </c>
      <c r="Q16" s="1"/>
      <c r="R16" s="11"/>
      <c r="T16" s="4" t="s">
        <v>4</v>
      </c>
      <c r="U16" s="80" t="s">
        <v>247</v>
      </c>
      <c r="V16" s="8" t="s">
        <v>47</v>
      </c>
      <c r="W16" s="25" t="s">
        <v>19</v>
      </c>
      <c r="X16" s="9">
        <v>1</v>
      </c>
      <c r="Y16" s="19" t="s">
        <v>53</v>
      </c>
      <c r="Z16" s="5" t="s">
        <v>60</v>
      </c>
      <c r="AA16" s="6"/>
    </row>
    <row r="17" spans="2:27">
      <c r="B17" s="24"/>
      <c r="D17" s="86" t="s">
        <v>140</v>
      </c>
      <c r="E17" s="87">
        <v>1.25</v>
      </c>
      <c r="F17" s="24"/>
      <c r="G17" s="74">
        <v>15</v>
      </c>
      <c r="H17" s="75">
        <v>15</v>
      </c>
      <c r="K17" s="10" t="s">
        <v>6</v>
      </c>
      <c r="L17" s="108" t="s">
        <v>245</v>
      </c>
      <c r="M17" s="10" t="s">
        <v>152</v>
      </c>
      <c r="N17" s="1" t="s">
        <v>19</v>
      </c>
      <c r="O17" s="11">
        <v>5</v>
      </c>
      <c r="P17" s="17" t="s">
        <v>155</v>
      </c>
      <c r="Q17" s="1" t="s">
        <v>60</v>
      </c>
      <c r="R17" s="11" t="s">
        <v>61</v>
      </c>
      <c r="T17" s="10" t="s">
        <v>5</v>
      </c>
      <c r="U17" s="81" t="s">
        <v>247</v>
      </c>
      <c r="V17" s="10" t="s">
        <v>48</v>
      </c>
      <c r="W17" s="26"/>
      <c r="X17" s="11"/>
      <c r="Y17" s="17" t="s">
        <v>53</v>
      </c>
      <c r="Z17" s="1"/>
      <c r="AA17" s="11"/>
    </row>
    <row r="18" spans="2:27">
      <c r="B18" s="24"/>
      <c r="D18" s="86" t="s">
        <v>131</v>
      </c>
      <c r="E18" s="87">
        <v>0.31</v>
      </c>
      <c r="F18" s="24"/>
      <c r="G18" s="74">
        <v>16</v>
      </c>
      <c r="H18" s="75">
        <v>15</v>
      </c>
      <c r="K18" s="10" t="s">
        <v>7</v>
      </c>
      <c r="L18" s="108" t="s">
        <v>239</v>
      </c>
      <c r="M18" s="10"/>
      <c r="N18" s="1"/>
      <c r="O18" s="11"/>
      <c r="P18" s="17" t="s">
        <v>95</v>
      </c>
      <c r="Q18" s="1"/>
      <c r="R18" s="11"/>
      <c r="T18" s="10" t="s">
        <v>6</v>
      </c>
      <c r="U18" s="81" t="s">
        <v>247</v>
      </c>
      <c r="V18" s="10" t="s">
        <v>49</v>
      </c>
      <c r="W18" s="26" t="s">
        <v>133</v>
      </c>
      <c r="X18" s="11">
        <v>1</v>
      </c>
      <c r="Y18" s="17" t="s">
        <v>53</v>
      </c>
      <c r="Z18" s="1" t="s">
        <v>79</v>
      </c>
      <c r="AA18" s="11"/>
    </row>
    <row r="19" spans="2:27" ht="27">
      <c r="D19" s="86" t="s">
        <v>51</v>
      </c>
      <c r="E19" s="87">
        <v>17.63</v>
      </c>
      <c r="F19" s="24"/>
      <c r="G19" s="74">
        <v>17</v>
      </c>
      <c r="H19" s="75">
        <v>15</v>
      </c>
      <c r="K19" s="22" t="s">
        <v>86</v>
      </c>
      <c r="L19" s="102" t="s">
        <v>209</v>
      </c>
      <c r="M19" s="22" t="s">
        <v>44</v>
      </c>
      <c r="N19" s="2" t="s">
        <v>19</v>
      </c>
      <c r="O19" s="20">
        <v>2</v>
      </c>
      <c r="P19" s="21" t="s">
        <v>53</v>
      </c>
      <c r="Q19" s="2" t="s">
        <v>91</v>
      </c>
      <c r="R19" s="23" t="s">
        <v>63</v>
      </c>
      <c r="T19" s="10" t="s">
        <v>7</v>
      </c>
      <c r="U19" s="81" t="s">
        <v>247</v>
      </c>
      <c r="V19" s="10" t="s">
        <v>50</v>
      </c>
      <c r="W19" s="26"/>
      <c r="X19" s="11"/>
      <c r="Y19" s="17" t="s">
        <v>53</v>
      </c>
      <c r="Z19" s="1"/>
      <c r="AA19" s="11"/>
    </row>
    <row r="20" spans="2:27">
      <c r="D20" s="86" t="s">
        <v>129</v>
      </c>
      <c r="E20" s="87">
        <v>1.5</v>
      </c>
      <c r="F20" s="24"/>
      <c r="G20" s="74">
        <v>18</v>
      </c>
      <c r="H20" s="75">
        <v>15</v>
      </c>
      <c r="K20" s="31" t="s">
        <v>99</v>
      </c>
      <c r="L20" s="108" t="s">
        <v>240</v>
      </c>
      <c r="M20" s="31" t="s">
        <v>154</v>
      </c>
      <c r="N20" s="1" t="s">
        <v>136</v>
      </c>
      <c r="O20" s="11">
        <v>3</v>
      </c>
      <c r="P20" s="17" t="s">
        <v>156</v>
      </c>
      <c r="Q20" s="1" t="s">
        <v>60</v>
      </c>
      <c r="R20" s="11" t="s">
        <v>61</v>
      </c>
      <c r="T20" s="10" t="s">
        <v>8</v>
      </c>
      <c r="U20" s="81" t="s">
        <v>247</v>
      </c>
      <c r="V20" s="10" t="s">
        <v>8</v>
      </c>
      <c r="W20" s="26" t="s">
        <v>57</v>
      </c>
      <c r="X20" s="11">
        <v>2</v>
      </c>
      <c r="Y20" s="17" t="s">
        <v>54</v>
      </c>
      <c r="Z20" s="1"/>
      <c r="AA20" s="11"/>
    </row>
    <row r="21" spans="2:27" ht="29.25" customHeight="1">
      <c r="D21" s="86" t="s">
        <v>141</v>
      </c>
      <c r="E21" s="87">
        <v>0.77</v>
      </c>
      <c r="F21" s="24"/>
      <c r="G21" s="74">
        <v>19</v>
      </c>
      <c r="H21" s="75">
        <v>15</v>
      </c>
      <c r="K21" s="31" t="s">
        <v>100</v>
      </c>
      <c r="L21" s="108" t="s">
        <v>239</v>
      </c>
      <c r="M21" s="10"/>
      <c r="N21" s="1"/>
      <c r="O21" s="11"/>
      <c r="P21" s="17" t="s">
        <v>156</v>
      </c>
      <c r="Q21" s="1"/>
      <c r="R21" s="11"/>
      <c r="T21" s="10" t="s">
        <v>10</v>
      </c>
      <c r="U21" s="81" t="s">
        <v>247</v>
      </c>
      <c r="V21" s="10" t="s">
        <v>10</v>
      </c>
      <c r="W21" s="26" t="s">
        <v>134</v>
      </c>
      <c r="X21" s="11">
        <v>2</v>
      </c>
      <c r="Y21" s="17" t="s">
        <v>53</v>
      </c>
      <c r="Z21" s="1" t="s">
        <v>164</v>
      </c>
      <c r="AA21" s="11"/>
    </row>
    <row r="22" spans="2:27" ht="27.75" customHeight="1">
      <c r="D22" s="86" t="s">
        <v>142</v>
      </c>
      <c r="E22" s="87">
        <v>4.75</v>
      </c>
      <c r="F22" s="24"/>
      <c r="G22" s="74">
        <v>20</v>
      </c>
      <c r="H22" s="75">
        <v>15</v>
      </c>
      <c r="K22" s="31" t="s">
        <v>10</v>
      </c>
      <c r="L22" s="108" t="s">
        <v>246</v>
      </c>
      <c r="M22" s="10" t="s">
        <v>157</v>
      </c>
      <c r="N22" s="1" t="s">
        <v>89</v>
      </c>
      <c r="O22" s="11">
        <v>3</v>
      </c>
      <c r="P22" s="17" t="s">
        <v>95</v>
      </c>
      <c r="Q22" s="1" t="s">
        <v>60</v>
      </c>
      <c r="R22" s="11" t="s">
        <v>61</v>
      </c>
      <c r="T22" s="10" t="s">
        <v>11</v>
      </c>
      <c r="U22" s="81" t="s">
        <v>247</v>
      </c>
      <c r="V22" s="10" t="s">
        <v>11</v>
      </c>
      <c r="W22" s="26"/>
      <c r="X22" s="11"/>
      <c r="Y22" s="17" t="s">
        <v>53</v>
      </c>
      <c r="Z22" s="1"/>
      <c r="AA22" s="11"/>
    </row>
    <row r="23" spans="2:27">
      <c r="D23" s="86" t="s">
        <v>143</v>
      </c>
      <c r="E23" s="87">
        <v>1.63</v>
      </c>
      <c r="F23" s="24"/>
      <c r="G23" s="74">
        <v>21</v>
      </c>
      <c r="H23" s="75">
        <v>15</v>
      </c>
      <c r="K23" s="31" t="s">
        <v>11</v>
      </c>
      <c r="L23" s="78" t="s">
        <v>239</v>
      </c>
      <c r="M23" s="1"/>
      <c r="N23" s="1"/>
      <c r="O23" s="1"/>
      <c r="P23" s="119" t="s">
        <v>95</v>
      </c>
      <c r="Q23" s="1"/>
      <c r="R23" s="11"/>
      <c r="T23" s="10" t="s">
        <v>12</v>
      </c>
      <c r="U23" s="81" t="s">
        <v>247</v>
      </c>
      <c r="V23" s="10" t="s">
        <v>12</v>
      </c>
      <c r="W23" s="26" t="s">
        <v>109</v>
      </c>
      <c r="X23" s="11">
        <v>2</v>
      </c>
      <c r="Y23" s="17" t="s">
        <v>54</v>
      </c>
      <c r="Z23" s="1" t="s">
        <v>119</v>
      </c>
      <c r="AA23" s="11"/>
    </row>
    <row r="24" spans="2:27" ht="26.25" customHeight="1">
      <c r="D24" s="86" t="s">
        <v>132</v>
      </c>
      <c r="E24" s="87">
        <v>5.25</v>
      </c>
      <c r="F24" s="24"/>
      <c r="G24" s="74">
        <v>22</v>
      </c>
      <c r="H24" s="75">
        <v>15</v>
      </c>
      <c r="K24" s="31" t="s">
        <v>45</v>
      </c>
      <c r="L24" s="1" t="s">
        <v>239</v>
      </c>
      <c r="M24" s="30" t="s">
        <v>186</v>
      </c>
      <c r="N24" s="1" t="s">
        <v>89</v>
      </c>
      <c r="O24" s="1">
        <v>2</v>
      </c>
      <c r="P24" s="119" t="s">
        <v>95</v>
      </c>
      <c r="Q24" s="1" t="s">
        <v>60</v>
      </c>
      <c r="R24" s="23" t="s">
        <v>190</v>
      </c>
      <c r="T24" s="10" t="s">
        <v>14</v>
      </c>
      <c r="U24" s="81" t="s">
        <v>247</v>
      </c>
      <c r="V24" s="10" t="s">
        <v>14</v>
      </c>
      <c r="W24" s="26" t="s">
        <v>135</v>
      </c>
      <c r="X24" s="11">
        <v>2</v>
      </c>
      <c r="Y24" s="17" t="s">
        <v>54</v>
      </c>
      <c r="Z24" s="2" t="s">
        <v>117</v>
      </c>
      <c r="AA24" s="23" t="s">
        <v>93</v>
      </c>
    </row>
    <row r="25" spans="2:27" ht="41.25" thickBot="1">
      <c r="D25" s="86" t="s">
        <v>130</v>
      </c>
      <c r="E25" s="87"/>
      <c r="F25" s="24"/>
      <c r="G25" s="74">
        <v>23</v>
      </c>
      <c r="H25" s="75">
        <v>15</v>
      </c>
      <c r="K25" s="32" t="s">
        <v>46</v>
      </c>
      <c r="L25" s="43" t="s">
        <v>239</v>
      </c>
      <c r="M25" s="138" t="s">
        <v>186</v>
      </c>
      <c r="N25" s="43"/>
      <c r="O25" s="43"/>
      <c r="P25" s="134" t="s">
        <v>95</v>
      </c>
      <c r="Q25" s="43"/>
      <c r="R25" s="7"/>
      <c r="T25" s="55" t="s">
        <v>94</v>
      </c>
      <c r="U25" s="93" t="s">
        <v>247</v>
      </c>
      <c r="V25" s="121" t="s">
        <v>169</v>
      </c>
      <c r="W25" s="56" t="s">
        <v>133</v>
      </c>
      <c r="X25" s="57">
        <v>1</v>
      </c>
      <c r="Y25" s="58" t="s">
        <v>95</v>
      </c>
      <c r="Z25" s="56" t="s">
        <v>96</v>
      </c>
      <c r="AA25" s="59" t="s">
        <v>97</v>
      </c>
    </row>
    <row r="26" spans="2:27" ht="27">
      <c r="D26" s="86" t="s">
        <v>144</v>
      </c>
      <c r="E26" s="87"/>
      <c r="F26" s="24"/>
      <c r="G26" s="74">
        <v>24</v>
      </c>
      <c r="H26" s="75">
        <v>15</v>
      </c>
      <c r="T26" s="34" t="s">
        <v>94</v>
      </c>
      <c r="U26" s="61" t="s">
        <v>247</v>
      </c>
      <c r="V26" s="34" t="s">
        <v>102</v>
      </c>
      <c r="W26" s="36" t="s">
        <v>133</v>
      </c>
      <c r="X26" s="37">
        <v>1</v>
      </c>
      <c r="Y26" s="41" t="s">
        <v>95</v>
      </c>
      <c r="Z26" s="36" t="s">
        <v>165</v>
      </c>
      <c r="AA26" s="40" t="s">
        <v>167</v>
      </c>
    </row>
    <row r="27" spans="2:27">
      <c r="D27" s="86" t="s">
        <v>145</v>
      </c>
      <c r="E27" s="87"/>
      <c r="F27" s="24"/>
      <c r="G27" s="74">
        <v>25</v>
      </c>
      <c r="H27" s="75">
        <v>15</v>
      </c>
      <c r="T27" s="31" t="s">
        <v>101</v>
      </c>
      <c r="U27" s="81" t="s">
        <v>239</v>
      </c>
      <c r="V27" s="31" t="s">
        <v>101</v>
      </c>
      <c r="W27" s="1" t="s">
        <v>57</v>
      </c>
      <c r="X27" s="29">
        <v>2</v>
      </c>
      <c r="Y27" s="42" t="s">
        <v>54</v>
      </c>
      <c r="Z27" s="30" t="s">
        <v>120</v>
      </c>
      <c r="AA27" s="44" t="s">
        <v>103</v>
      </c>
    </row>
    <row r="28" spans="2:27" ht="14.25" thickBot="1">
      <c r="D28" s="88" t="s">
        <v>146</v>
      </c>
      <c r="E28" s="89"/>
      <c r="F28" s="24"/>
      <c r="G28" s="74">
        <v>26</v>
      </c>
      <c r="H28" s="75">
        <v>15</v>
      </c>
      <c r="T28" s="31" t="s">
        <v>113</v>
      </c>
      <c r="U28" s="81" t="s">
        <v>239</v>
      </c>
      <c r="V28" s="31" t="s">
        <v>113</v>
      </c>
      <c r="W28" s="1" t="s">
        <v>24</v>
      </c>
      <c r="X28" s="29">
        <v>2</v>
      </c>
      <c r="Y28" s="42" t="s">
        <v>54</v>
      </c>
      <c r="Z28" s="30" t="s">
        <v>118</v>
      </c>
      <c r="AA28" s="44" t="s">
        <v>104</v>
      </c>
    </row>
    <row r="29" spans="2:27" ht="27" customHeight="1">
      <c r="G29" s="74">
        <v>27</v>
      </c>
      <c r="H29" s="75">
        <v>15</v>
      </c>
      <c r="T29" s="31" t="s">
        <v>105</v>
      </c>
      <c r="U29" s="81" t="s">
        <v>239</v>
      </c>
      <c r="V29" s="31" t="s">
        <v>105</v>
      </c>
      <c r="W29" s="1" t="s">
        <v>134</v>
      </c>
      <c r="X29" s="29">
        <v>2</v>
      </c>
      <c r="Y29" s="42" t="s">
        <v>55</v>
      </c>
      <c r="Z29" s="33" t="s">
        <v>114</v>
      </c>
      <c r="AA29" s="11" t="s">
        <v>108</v>
      </c>
    </row>
    <row r="30" spans="2:27" ht="27">
      <c r="G30" s="74">
        <v>28</v>
      </c>
      <c r="H30" s="75">
        <v>15</v>
      </c>
      <c r="T30" s="34" t="s">
        <v>106</v>
      </c>
      <c r="U30" s="94" t="s">
        <v>242</v>
      </c>
      <c r="V30" s="34" t="s">
        <v>106</v>
      </c>
      <c r="W30" s="48"/>
      <c r="X30" s="37"/>
      <c r="Y30" s="41" t="s">
        <v>55</v>
      </c>
      <c r="Z30" s="39" t="s">
        <v>114</v>
      </c>
      <c r="AA30" s="35" t="s">
        <v>108</v>
      </c>
    </row>
    <row r="31" spans="2:27">
      <c r="G31" s="74">
        <v>31</v>
      </c>
      <c r="H31" s="75">
        <v>15</v>
      </c>
      <c r="T31" s="34" t="s">
        <v>128</v>
      </c>
      <c r="U31" s="94" t="s">
        <v>239</v>
      </c>
      <c r="V31" s="110" t="s">
        <v>161</v>
      </c>
      <c r="W31" s="36" t="s">
        <v>136</v>
      </c>
      <c r="X31" s="37">
        <v>1</v>
      </c>
      <c r="Y31" s="38" t="s">
        <v>55</v>
      </c>
      <c r="Z31" s="133" t="s">
        <v>191</v>
      </c>
      <c r="AA31" s="40"/>
    </row>
    <row r="32" spans="2:27">
      <c r="G32" s="74">
        <v>32</v>
      </c>
      <c r="H32" s="75">
        <v>15</v>
      </c>
      <c r="T32" s="31" t="s">
        <v>160</v>
      </c>
      <c r="U32" s="81" t="s">
        <v>242</v>
      </c>
      <c r="V32" s="46"/>
      <c r="W32" s="30"/>
      <c r="X32" s="29"/>
      <c r="Y32" s="17"/>
      <c r="Z32" s="30"/>
      <c r="AA32" s="23"/>
    </row>
    <row r="33" spans="7:28">
      <c r="G33" s="74">
        <v>33</v>
      </c>
      <c r="H33" s="75">
        <v>15</v>
      </c>
      <c r="T33" s="49" t="s">
        <v>158</v>
      </c>
      <c r="U33" s="82" t="s">
        <v>247</v>
      </c>
      <c r="V33" s="120" t="s">
        <v>162</v>
      </c>
      <c r="W33" s="3" t="s">
        <v>136</v>
      </c>
      <c r="X33" s="9">
        <v>2</v>
      </c>
      <c r="Y33" s="16" t="s">
        <v>55</v>
      </c>
      <c r="Z33" s="3" t="s">
        <v>60</v>
      </c>
      <c r="AA33" s="9"/>
    </row>
    <row r="34" spans="7:28">
      <c r="G34" s="74">
        <v>34</v>
      </c>
      <c r="H34" s="75">
        <v>15</v>
      </c>
      <c r="T34" s="31" t="s">
        <v>159</v>
      </c>
      <c r="U34" s="78" t="s">
        <v>247</v>
      </c>
      <c r="V34" s="1"/>
      <c r="W34" s="1"/>
      <c r="X34" s="1"/>
      <c r="Y34" s="16" t="s">
        <v>55</v>
      </c>
      <c r="Z34" s="1"/>
      <c r="AA34" s="11"/>
    </row>
    <row r="35" spans="7:28" ht="27">
      <c r="G35" s="74">
        <v>35</v>
      </c>
      <c r="H35" s="75">
        <v>15</v>
      </c>
      <c r="T35" s="185" t="s">
        <v>45</v>
      </c>
      <c r="U35" s="185" t="s">
        <v>243</v>
      </c>
      <c r="V35" s="185" t="s">
        <v>186</v>
      </c>
      <c r="W35" s="185" t="s">
        <v>89</v>
      </c>
      <c r="X35" s="185">
        <v>1</v>
      </c>
      <c r="Y35" s="186" t="s">
        <v>55</v>
      </c>
      <c r="Z35" s="185" t="s">
        <v>60</v>
      </c>
      <c r="AA35" s="187" t="s">
        <v>190</v>
      </c>
    </row>
    <row r="36" spans="7:28">
      <c r="G36" s="90">
        <v>36</v>
      </c>
      <c r="H36" s="91">
        <v>15</v>
      </c>
      <c r="T36" s="185" t="s">
        <v>46</v>
      </c>
      <c r="U36" s="185" t="s">
        <v>243</v>
      </c>
      <c r="V36" s="185" t="s">
        <v>186</v>
      </c>
      <c r="W36" s="185"/>
      <c r="X36" s="185"/>
      <c r="Y36" s="186" t="s">
        <v>55</v>
      </c>
      <c r="Z36" s="185"/>
      <c r="AA36" s="185"/>
      <c r="AB36" s="45"/>
    </row>
    <row r="37" spans="7:28">
      <c r="G37" s="74">
        <v>37</v>
      </c>
      <c r="H37" s="75">
        <v>15</v>
      </c>
      <c r="T37" s="30" t="s">
        <v>45</v>
      </c>
      <c r="U37" s="1" t="s">
        <v>243</v>
      </c>
      <c r="V37" s="1" t="s">
        <v>187</v>
      </c>
      <c r="W37" s="1" t="s">
        <v>189</v>
      </c>
      <c r="X37" s="1">
        <v>1</v>
      </c>
      <c r="Y37" s="16" t="s">
        <v>55</v>
      </c>
      <c r="Z37" s="1" t="s">
        <v>60</v>
      </c>
      <c r="AA37" s="1"/>
    </row>
    <row r="38" spans="7:28" ht="26.25" customHeight="1" thickBot="1">
      <c r="G38" s="90">
        <v>38</v>
      </c>
      <c r="H38" s="77">
        <v>15</v>
      </c>
      <c r="T38" s="30" t="s">
        <v>46</v>
      </c>
      <c r="U38" s="1" t="s">
        <v>243</v>
      </c>
      <c r="V38" s="1" t="s">
        <v>187</v>
      </c>
      <c r="W38" s="1"/>
      <c r="X38" s="1"/>
      <c r="Y38" s="16" t="s">
        <v>55</v>
      </c>
      <c r="Z38" s="1"/>
      <c r="AA38" s="1"/>
    </row>
    <row r="39" spans="7:28" ht="26.25" customHeight="1" thickBot="1">
      <c r="G39" s="74">
        <v>39</v>
      </c>
      <c r="H39" s="77">
        <v>15</v>
      </c>
      <c r="T39" s="30" t="s">
        <v>45</v>
      </c>
      <c r="U39" s="1" t="s">
        <v>243</v>
      </c>
      <c r="V39" s="1" t="s">
        <v>188</v>
      </c>
      <c r="W39" s="1" t="s">
        <v>189</v>
      </c>
      <c r="X39" s="1">
        <v>2</v>
      </c>
      <c r="Y39" s="16" t="s">
        <v>55</v>
      </c>
      <c r="Z39" s="1" t="s">
        <v>60</v>
      </c>
      <c r="AA39" s="1"/>
    </row>
    <row r="40" spans="7:28" ht="27" customHeight="1" thickBot="1">
      <c r="G40" s="90">
        <v>40</v>
      </c>
      <c r="H40" s="77">
        <v>15</v>
      </c>
      <c r="T40" s="30" t="s">
        <v>46</v>
      </c>
      <c r="U40" s="1" t="s">
        <v>243</v>
      </c>
      <c r="V40" s="1" t="s">
        <v>188</v>
      </c>
      <c r="W40" s="1"/>
      <c r="X40" s="1"/>
      <c r="Y40" s="16" t="s">
        <v>55</v>
      </c>
      <c r="Z40" s="1"/>
      <c r="AA40" s="1"/>
    </row>
    <row r="41" spans="7:28" ht="13.5" customHeight="1">
      <c r="H41" s="54">
        <v>15</v>
      </c>
    </row>
    <row r="42" spans="7:28" ht="13.5" customHeight="1">
      <c r="H42" s="54">
        <v>3.75</v>
      </c>
    </row>
    <row r="47" spans="7:28" ht="42" customHeight="1"/>
  </sheetData>
  <mergeCells count="14">
    <mergeCell ref="AA13:AA14"/>
    <mergeCell ref="P13:P14"/>
    <mergeCell ref="Q13:Q14"/>
    <mergeCell ref="R13:R14"/>
    <mergeCell ref="T13:U13"/>
    <mergeCell ref="V13:X13"/>
    <mergeCell ref="Y13:Y14"/>
    <mergeCell ref="M3:Q3"/>
    <mergeCell ref="V3:Z3"/>
    <mergeCell ref="M4:Q11"/>
    <mergeCell ref="V4:Z11"/>
    <mergeCell ref="K13:L13"/>
    <mergeCell ref="M13:O13"/>
    <mergeCell ref="Z13:Z14"/>
  </mergeCells>
  <phoneticPr fontId="2"/>
  <pageMargins left="0.38" right="0.26" top="0.56999999999999995" bottom="0.73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P120"/>
  <sheetViews>
    <sheetView view="pageBreakPreview" zoomScaleNormal="100" zoomScaleSheetLayoutView="100" workbookViewId="0">
      <selection activeCell="I1" sqref="I1"/>
    </sheetView>
  </sheetViews>
  <sheetFormatPr defaultRowHeight="14.25"/>
  <cols>
    <col min="1" max="1" width="0.75" style="122" customWidth="1"/>
    <col min="2" max="6" width="11.25" style="122" customWidth="1"/>
    <col min="7" max="7" width="8.25" style="141" customWidth="1"/>
    <col min="8" max="8" width="9.25" style="122" customWidth="1"/>
    <col min="9" max="9" width="11.25" style="122" customWidth="1"/>
    <col min="10" max="10" width="1.75" style="122" customWidth="1"/>
    <col min="11" max="11" width="6.125" style="122" customWidth="1"/>
    <col min="12" max="12" width="6.25" style="122" customWidth="1"/>
    <col min="13" max="14" width="9" style="122"/>
    <col min="15" max="15" width="11.625" style="122" bestFit="1" customWidth="1"/>
    <col min="16" max="16" width="13.875" style="122" bestFit="1" customWidth="1"/>
    <col min="17" max="16384" width="9" style="122"/>
  </cols>
  <sheetData>
    <row r="1" spans="1:13" customFormat="1" ht="13.5">
      <c r="A1" s="244"/>
      <c r="M1">
        <v>1</v>
      </c>
    </row>
    <row r="2" spans="1:13" customFormat="1" ht="41.25" customHeight="1">
      <c r="B2" s="244"/>
      <c r="C2" s="244"/>
      <c r="M2">
        <f>ROW()</f>
        <v>2</v>
      </c>
    </row>
    <row r="3" spans="1:13" customFormat="1" ht="25.5">
      <c r="B3" s="334" t="s">
        <v>236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</row>
    <row r="4" spans="1:13" customFormat="1" ht="13.5"/>
    <row r="5" spans="1:13" customFormat="1" ht="13.5"/>
    <row r="6" spans="1:13" customFormat="1" ht="30.75" customHeight="1">
      <c r="D6" s="207"/>
    </row>
    <row r="7" spans="1:13" customFormat="1" ht="32.25" customHeight="1">
      <c r="C7" s="122"/>
      <c r="E7" s="340"/>
      <c r="F7" s="341"/>
      <c r="G7" s="341"/>
    </row>
    <row r="8" spans="1:13" customFormat="1" ht="35.25" customHeight="1">
      <c r="C8" s="122"/>
      <c r="D8" s="213"/>
      <c r="E8" s="340"/>
      <c r="F8" s="341"/>
      <c r="G8" s="341"/>
      <c r="I8" s="122"/>
    </row>
    <row r="9" spans="1:13" customFormat="1" ht="30.75" customHeight="1">
      <c r="C9" s="122"/>
      <c r="D9" s="237" t="s">
        <v>226</v>
      </c>
      <c r="E9" s="344" t="str">
        <f>IF($C$2="","",$C$2)</f>
        <v/>
      </c>
      <c r="F9" s="345"/>
      <c r="G9" s="345"/>
      <c r="H9" s="345"/>
      <c r="I9" s="345"/>
    </row>
    <row r="10" spans="1:13" customFormat="1" ht="50.25" customHeight="1">
      <c r="D10" s="342" t="str">
        <f>IF($B$2="","",$B$2)</f>
        <v/>
      </c>
      <c r="E10" s="327"/>
      <c r="F10" s="327"/>
      <c r="G10" s="327"/>
      <c r="H10" s="327"/>
      <c r="I10" s="236" t="s">
        <v>227</v>
      </c>
    </row>
    <row r="11" spans="1:13" customFormat="1" ht="24" customHeight="1">
      <c r="D11" s="326"/>
      <c r="E11" s="327"/>
      <c r="F11" s="327"/>
      <c r="G11" s="327"/>
      <c r="H11" s="327"/>
      <c r="I11" s="327"/>
      <c r="J11" s="327"/>
      <c r="K11" s="327"/>
    </row>
    <row r="12" spans="1:13" customFormat="1" ht="49.5" customHeight="1">
      <c r="C12" s="122"/>
      <c r="D12" s="326"/>
      <c r="E12" s="326"/>
      <c r="F12" s="326"/>
      <c r="G12" s="326"/>
      <c r="H12" s="326"/>
      <c r="I12" s="326"/>
      <c r="J12" s="326"/>
      <c r="K12" s="326"/>
    </row>
    <row r="13" spans="1:13" customFormat="1" ht="21" customHeight="1">
      <c r="C13" s="122"/>
    </row>
    <row r="14" spans="1:13" customFormat="1" ht="30.75" customHeight="1">
      <c r="C14" s="234" t="s">
        <v>228</v>
      </c>
    </row>
    <row r="15" spans="1:13" customFormat="1" ht="17.25">
      <c r="C15" s="212" t="s">
        <v>229</v>
      </c>
      <c r="D15" s="122"/>
    </row>
    <row r="16" spans="1:13" customFormat="1" ht="13.5"/>
    <row r="17" spans="2:13" customFormat="1">
      <c r="D17" s="122"/>
    </row>
    <row r="18" spans="2:13" customFormat="1" ht="13.5">
      <c r="D18" s="238"/>
      <c r="E18" s="347"/>
      <c r="F18" s="299"/>
      <c r="G18" s="235"/>
    </row>
    <row r="19" spans="2:13" customFormat="1" ht="16.5" customHeight="1"/>
    <row r="20" spans="2:13" customFormat="1" ht="51.75" customHeight="1"/>
    <row r="21" spans="2:13" customFormat="1" ht="19.5" customHeight="1"/>
    <row r="22" spans="2:13" customFormat="1" ht="31.5" customHeight="1">
      <c r="F22" s="211" t="s">
        <v>214</v>
      </c>
      <c r="G22" s="301"/>
      <c r="H22" s="301"/>
      <c r="I22" s="301"/>
      <c r="J22" s="301"/>
      <c r="K22" s="301"/>
    </row>
    <row r="23" spans="2:13" customFormat="1" ht="28.5" customHeight="1">
      <c r="F23" s="211" t="s">
        <v>215</v>
      </c>
      <c r="G23" s="301"/>
      <c r="H23" s="301"/>
      <c r="I23" s="301"/>
      <c r="J23" s="299"/>
      <c r="K23" s="299"/>
      <c r="L23" s="211" t="s">
        <v>234</v>
      </c>
    </row>
    <row r="24" spans="2:13" customFormat="1" ht="17.25" customHeight="1">
      <c r="F24" s="211"/>
      <c r="G24" s="346"/>
      <c r="H24" s="346"/>
      <c r="I24" s="346"/>
      <c r="J24" s="299"/>
      <c r="K24" s="299"/>
    </row>
    <row r="25" spans="2:13" customFormat="1" ht="26.25" customHeight="1">
      <c r="F25" s="211" t="s">
        <v>230</v>
      </c>
      <c r="G25" s="301"/>
      <c r="H25" s="301"/>
      <c r="I25" s="301"/>
      <c r="J25" s="211"/>
      <c r="L25" s="211" t="s">
        <v>234</v>
      </c>
    </row>
    <row r="26" spans="2:13" customFormat="1" ht="17.25" customHeight="1">
      <c r="C26" s="211" t="s">
        <v>248</v>
      </c>
    </row>
    <row r="27" spans="2:13" customFormat="1" ht="34.5" customHeight="1">
      <c r="E27" s="306"/>
      <c r="F27" s="307"/>
      <c r="G27" s="307"/>
      <c r="H27" s="307"/>
      <c r="I27" s="307"/>
      <c r="J27" s="212" t="s">
        <v>212</v>
      </c>
    </row>
    <row r="28" spans="2:13" customFormat="1" ht="104.25" customHeight="1"/>
    <row r="29" spans="2:13" customFormat="1" ht="13.5"/>
    <row r="30" spans="2:13" customFormat="1" ht="13.5"/>
    <row r="31" spans="2:13" customFormat="1" ht="13.5"/>
    <row r="32" spans="2:13" customFormat="1" ht="38.25" customHeight="1">
      <c r="B32" s="210" t="s">
        <v>250</v>
      </c>
      <c r="I32" s="304"/>
      <c r="J32" s="305"/>
      <c r="K32" s="305"/>
      <c r="M32">
        <f>ROW()</f>
        <v>32</v>
      </c>
    </row>
    <row r="33" spans="2:12" customFormat="1" ht="46.5" customHeight="1">
      <c r="B33" s="306"/>
      <c r="C33" s="307"/>
      <c r="D33" s="307"/>
      <c r="E33" s="212" t="s">
        <v>212</v>
      </c>
    </row>
    <row r="34" spans="2:12" customFormat="1" ht="32.25" customHeight="1">
      <c r="E34" s="247" t="s">
        <v>213</v>
      </c>
      <c r="F34" s="217" t="s">
        <v>214</v>
      </c>
      <c r="G34" s="217"/>
      <c r="H34" s="309"/>
      <c r="I34" s="310"/>
      <c r="J34" s="310"/>
      <c r="K34" s="310"/>
    </row>
    <row r="35" spans="2:12" customFormat="1" ht="24" customHeight="1">
      <c r="F35" s="249" t="s">
        <v>343</v>
      </c>
      <c r="G35" s="217"/>
      <c r="H35" s="311"/>
      <c r="I35" s="312"/>
      <c r="J35" s="312"/>
      <c r="K35" s="312"/>
    </row>
    <row r="36" spans="2:12" customFormat="1" ht="19.5" customHeight="1">
      <c r="D36" s="207"/>
      <c r="E36" s="197"/>
      <c r="H36" s="309"/>
      <c r="I36" s="309"/>
      <c r="J36" s="309"/>
      <c r="K36" s="309"/>
      <c r="L36" s="240" t="s">
        <v>234</v>
      </c>
    </row>
    <row r="37" spans="2:12" customFormat="1" ht="52.5" customHeight="1">
      <c r="B37" s="336" t="s">
        <v>249</v>
      </c>
      <c r="C37" s="335"/>
      <c r="D37" s="335"/>
      <c r="E37" s="335"/>
      <c r="F37" s="335"/>
      <c r="G37" s="335"/>
      <c r="H37" s="335"/>
      <c r="I37" s="335"/>
      <c r="J37" s="335"/>
      <c r="K37" s="335"/>
      <c r="L37" s="335"/>
    </row>
    <row r="38" spans="2:12" customFormat="1" ht="13.5"/>
    <row r="39" spans="2:12" customFormat="1" ht="13.5"/>
    <row r="40" spans="2:12" customFormat="1" ht="13.5"/>
    <row r="41" spans="2:12" customFormat="1" ht="13.5"/>
    <row r="42" spans="2:12" customFormat="1" ht="13.5">
      <c r="B42" s="211" t="s">
        <v>235</v>
      </c>
    </row>
    <row r="43" spans="2:12" customFormat="1" ht="13.5"/>
    <row r="44" spans="2:12" customFormat="1" ht="13.5"/>
    <row r="45" spans="2:12" customFormat="1" ht="22.5" customHeight="1">
      <c r="B45" s="214" t="s">
        <v>254</v>
      </c>
      <c r="D45" s="222" t="str">
        <f>IF($C$2="",IF($B$2="","",$B$2),$C$2&amp;"  "&amp;IF($B$2="","",$B$2))</f>
        <v/>
      </c>
    </row>
    <row r="46" spans="2:12" customFormat="1" ht="25.5" customHeight="1">
      <c r="B46" s="214" t="s">
        <v>255</v>
      </c>
      <c r="D46" s="222"/>
    </row>
    <row r="47" spans="2:12" customFormat="1" ht="25.5" customHeight="1">
      <c r="B47" s="214" t="s">
        <v>256</v>
      </c>
      <c r="D47" s="325"/>
      <c r="E47" s="325"/>
      <c r="F47" s="216" t="s">
        <v>219</v>
      </c>
    </row>
    <row r="48" spans="2:12" customFormat="1" ht="22.5" customHeight="1">
      <c r="B48" s="214" t="s">
        <v>257</v>
      </c>
    </row>
    <row r="49" spans="1:16" customFormat="1" ht="127.5" customHeight="1"/>
    <row r="50" spans="1:16" customFormat="1" ht="182.25" customHeight="1"/>
    <row r="51" spans="1:16" customFormat="1" ht="13.5"/>
    <row r="52" spans="1:16" customFormat="1" ht="13.5"/>
    <row r="53" spans="1:16" customFormat="1" ht="13.5"/>
    <row r="54" spans="1:16" customFormat="1" ht="13.5"/>
    <row r="55" spans="1:16" customFormat="1" ht="13.5"/>
    <row r="56" spans="1:16" customFormat="1" ht="13.5"/>
    <row r="57" spans="1:16" customFormat="1" ht="17.25">
      <c r="G57" s="208"/>
    </row>
    <row r="58" spans="1:16" customFormat="1" ht="14.25" customHeight="1"/>
    <row r="59" spans="1:16" customFormat="1" ht="13.5"/>
    <row r="60" spans="1:16" customFormat="1" ht="13.5"/>
    <row r="61" spans="1:16" ht="28.5" customHeight="1" thickBot="1">
      <c r="A61" s="248"/>
      <c r="B61" s="210"/>
      <c r="I61" s="343"/>
      <c r="J61" s="337"/>
      <c r="K61" s="337"/>
    </row>
    <row r="62" spans="1:16" ht="28.5" customHeight="1">
      <c r="B62" s="248"/>
      <c r="C62" s="248"/>
      <c r="E62" s="194"/>
      <c r="F62" s="194"/>
      <c r="G62" s="195"/>
      <c r="H62" s="194"/>
      <c r="I62" s="194"/>
      <c r="J62" s="194"/>
      <c r="K62" s="209">
        <v>1</v>
      </c>
      <c r="L62" s="142"/>
      <c r="M62" s="122">
        <f>ROW()</f>
        <v>62</v>
      </c>
      <c r="O62" s="262" t="s">
        <v>365</v>
      </c>
      <c r="P62" s="263" t="s">
        <v>366</v>
      </c>
    </row>
    <row r="63" spans="1:16" ht="28.5" customHeight="1" thickBot="1">
      <c r="B63" s="338"/>
      <c r="C63" s="339"/>
      <c r="D63" s="339"/>
      <c r="E63" s="228" t="s">
        <v>212</v>
      </c>
      <c r="F63" s="195"/>
      <c r="G63" s="195"/>
      <c r="H63" s="195"/>
      <c r="I63" s="194"/>
      <c r="J63" s="194"/>
      <c r="K63" s="194"/>
      <c r="O63" s="264" t="s">
        <v>359</v>
      </c>
      <c r="P63" s="265" t="s">
        <v>361</v>
      </c>
    </row>
    <row r="64" spans="1:16" ht="28.5" customHeight="1">
      <c r="E64" s="246" t="s">
        <v>213</v>
      </c>
      <c r="F64" s="239" t="s">
        <v>214</v>
      </c>
      <c r="H64" s="302"/>
      <c r="I64" s="303"/>
      <c r="J64" s="303"/>
      <c r="K64" s="303"/>
    </row>
    <row r="65" spans="2:16" ht="28.5" customHeight="1">
      <c r="F65" s="328" t="s">
        <v>343</v>
      </c>
      <c r="G65" s="329"/>
      <c r="H65" s="302"/>
      <c r="I65" s="308"/>
      <c r="J65" s="308"/>
      <c r="K65" s="308"/>
    </row>
    <row r="66" spans="2:16" ht="22.5" customHeight="1">
      <c r="F66" s="196"/>
      <c r="G66" s="196"/>
      <c r="H66" s="316"/>
      <c r="I66" s="317"/>
      <c r="J66" s="317"/>
      <c r="K66" s="317"/>
      <c r="L66" s="240"/>
    </row>
    <row r="67" spans="2:16" ht="38.25" customHeight="1" thickBot="1">
      <c r="B67" s="336" t="s">
        <v>216</v>
      </c>
      <c r="C67" s="337"/>
      <c r="D67" s="337"/>
      <c r="E67" s="337"/>
      <c r="F67" s="337"/>
      <c r="G67" s="337"/>
      <c r="H67" s="337"/>
      <c r="I67" s="337"/>
      <c r="J67" s="337"/>
      <c r="K67" s="337"/>
      <c r="L67" s="337"/>
    </row>
    <row r="68" spans="2:16" ht="18" customHeight="1">
      <c r="B68" s="223" t="s">
        <v>218</v>
      </c>
      <c r="C68" s="222" t="str">
        <f>IF($C$62="",IF($B$62="","",$B$62),$C$62&amp;"  "&amp;IF($B$62="","",$B$62))</f>
        <v/>
      </c>
      <c r="D68" s="225"/>
      <c r="E68" s="226"/>
      <c r="F68" s="188"/>
      <c r="G68" s="188"/>
      <c r="H68" s="188"/>
      <c r="O68" s="123" t="s">
        <v>362</v>
      </c>
      <c r="P68" s="124" t="s">
        <v>363</v>
      </c>
    </row>
    <row r="69" spans="2:16" ht="28.5" customHeight="1" thickBot="1">
      <c r="B69" s="223" t="s">
        <v>217</v>
      </c>
      <c r="C69" s="224"/>
      <c r="D69" s="225"/>
      <c r="E69" s="226"/>
      <c r="F69" s="188"/>
      <c r="G69" s="188"/>
      <c r="H69" s="188"/>
      <c r="O69" s="131" t="s">
        <v>363</v>
      </c>
      <c r="P69" s="132" t="s">
        <v>364</v>
      </c>
    </row>
    <row r="70" spans="2:16" ht="28.5" customHeight="1">
      <c r="B70" s="223"/>
      <c r="C70" s="325"/>
      <c r="D70" s="325"/>
      <c r="E70" s="227"/>
      <c r="F70" s="188"/>
      <c r="G70" s="188"/>
      <c r="H70" s="188"/>
    </row>
    <row r="71" spans="2:16" ht="28.5" customHeight="1">
      <c r="B71" s="199" t="s">
        <v>197</v>
      </c>
      <c r="C71" s="199" t="s">
        <v>198</v>
      </c>
      <c r="D71" s="199" t="s">
        <v>199</v>
      </c>
      <c r="E71" s="199" t="s">
        <v>200</v>
      </c>
      <c r="F71" s="199" t="s">
        <v>210</v>
      </c>
      <c r="G71" s="199" t="s">
        <v>178</v>
      </c>
      <c r="H71" s="199" t="s">
        <v>251</v>
      </c>
      <c r="I71" s="199" t="s">
        <v>201</v>
      </c>
      <c r="J71" s="318" t="s">
        <v>202</v>
      </c>
      <c r="K71" s="319"/>
      <c r="L71" s="320"/>
    </row>
    <row r="72" spans="2:16" ht="28.5" customHeight="1">
      <c r="B72" s="215" t="str">
        <f>IF(AND($O72=0,$P72=0,OR($Q72="附帯工事費",$Q72="本工事費")),$Q72,IF(AND($O72=0,$P72=0,$Q72="工事価格計"),VLOOKUP($Q72,$O$62:$P$63,2,FALSE),IF($Q72="工事価格","工事価格[見積額(税抜き)]",IF(AND($P72=0,OR($Q72="共通仮設費",$Q72="直接工事費")),VLOOKUP($Q72,$O$68:$P$69,2,FALSE),IF(AND(O72&lt;=1,P72=1),Q72,IF(AND(O72=0,P72=0),IF(Q72="","",Q72),IF(AND(O72=2,G72&lt;&gt;"式"),Q72,"")))))))</f>
        <v/>
      </c>
      <c r="C72" s="215" t="str">
        <f t="shared" ref="C72:C88" si="0">IF($O72&lt;&gt;2,IF($P72=2,$Q72,""),IF($G72&lt;&gt;"式","",$Q72))</f>
        <v/>
      </c>
      <c r="D72" s="215" t="str">
        <f t="shared" ref="D72:D88" si="1">IF($O72&lt;&gt;2,IF($P72=3,$Q72,""),"")</f>
        <v/>
      </c>
      <c r="E72" s="215" t="str">
        <f t="shared" ref="E72:E88" si="2">IF($O72&lt;&gt;2,IF($P72=4,$Q72,""),"")</f>
        <v/>
      </c>
      <c r="F72" s="229" t="str">
        <f>IF($O72&lt;&gt;2,IF($P72=5,$Q72,""),"")</f>
        <v/>
      </c>
      <c r="G72" s="230"/>
      <c r="H72" s="245"/>
      <c r="I72" s="229"/>
      <c r="J72" s="313" t="str">
        <f>IF(AND($Q72="共通仮設費",$P72=0),$A61,IF($R72="","",$R72))</f>
        <v/>
      </c>
      <c r="K72" s="314"/>
      <c r="L72" s="315"/>
    </row>
    <row r="73" spans="2:16" s="198" customFormat="1" ht="28.5" customHeight="1">
      <c r="B73" s="215" t="str">
        <f t="shared" ref="B73:B88" si="3">IF(AND($O73=0,$P73=0,OR($Q73="附帯工事費",$Q73="本工事費")),$Q73,IF(AND($O73=0,$P73=0,$Q73="工事価格計"),VLOOKUP($Q73,$O$62:$P$63,2,FALSE),IF($Q73="工事価格","工事価格[見積額(税抜き)]",IF(AND($P73=0,OR($Q73="共通仮設費",$Q73="直接工事費")),VLOOKUP($Q73,$O$68:$P$69,2,FALSE),IF(AND(O73&lt;=1,P73=1),Q73,IF(AND(O73=0,P73=0),IF(Q73="","",Q73),IF(AND(O73=2,G73&lt;&gt;"式"),Q73,"")))))))</f>
        <v/>
      </c>
      <c r="C73" s="215" t="str">
        <f t="shared" si="0"/>
        <v/>
      </c>
      <c r="D73" s="215" t="str">
        <f t="shared" si="1"/>
        <v/>
      </c>
      <c r="E73" s="215" t="str">
        <f t="shared" si="2"/>
        <v/>
      </c>
      <c r="F73" s="229" t="str">
        <f t="shared" ref="F73:F88" si="4">IF($O73&lt;&gt;2,IF($P73=5,$Q73,""),"")</f>
        <v/>
      </c>
      <c r="G73" s="230"/>
      <c r="H73" s="245"/>
      <c r="I73" s="229"/>
      <c r="J73" s="313" t="str">
        <f>IF(AND($Q73="共通仮設費",$P73=0),$A61,IF($R73="","",$R73))</f>
        <v/>
      </c>
      <c r="K73" s="314"/>
      <c r="L73" s="315"/>
    </row>
    <row r="74" spans="2:16" s="198" customFormat="1" ht="28.5" customHeight="1">
      <c r="B74" s="215" t="str">
        <f t="shared" si="3"/>
        <v/>
      </c>
      <c r="C74" s="215" t="str">
        <f t="shared" si="0"/>
        <v/>
      </c>
      <c r="D74" s="215" t="str">
        <f t="shared" si="1"/>
        <v/>
      </c>
      <c r="E74" s="215" t="str">
        <f t="shared" si="2"/>
        <v/>
      </c>
      <c r="F74" s="229" t="str">
        <f t="shared" si="4"/>
        <v/>
      </c>
      <c r="G74" s="230"/>
      <c r="H74" s="245"/>
      <c r="I74" s="229"/>
      <c r="J74" s="313" t="str">
        <f>IF(AND($Q74="共通仮設費",$P74=0),$A61,IF($R74="","",$R74))</f>
        <v/>
      </c>
      <c r="K74" s="314"/>
      <c r="L74" s="315"/>
    </row>
    <row r="75" spans="2:16" s="198" customFormat="1" ht="28.5" customHeight="1">
      <c r="B75" s="215" t="str">
        <f t="shared" si="3"/>
        <v/>
      </c>
      <c r="C75" s="215" t="str">
        <f t="shared" si="0"/>
        <v/>
      </c>
      <c r="D75" s="215" t="str">
        <f t="shared" si="1"/>
        <v/>
      </c>
      <c r="E75" s="215" t="str">
        <f t="shared" si="2"/>
        <v/>
      </c>
      <c r="F75" s="229" t="str">
        <f t="shared" si="4"/>
        <v/>
      </c>
      <c r="G75" s="199"/>
      <c r="H75" s="245"/>
      <c r="I75" s="204"/>
      <c r="J75" s="313" t="str">
        <f>IF(AND($Q75="共通仮設費",$P75=0),$A61,IF($R75="","",$R75))</f>
        <v/>
      </c>
      <c r="K75" s="314"/>
      <c r="L75" s="315"/>
    </row>
    <row r="76" spans="2:16" s="198" customFormat="1" ht="28.5" customHeight="1">
      <c r="B76" s="215" t="str">
        <f t="shared" si="3"/>
        <v/>
      </c>
      <c r="C76" s="215" t="str">
        <f t="shared" si="0"/>
        <v/>
      </c>
      <c r="D76" s="215" t="str">
        <f t="shared" si="1"/>
        <v/>
      </c>
      <c r="E76" s="215" t="str">
        <f t="shared" si="2"/>
        <v/>
      </c>
      <c r="F76" s="229" t="str">
        <f t="shared" si="4"/>
        <v/>
      </c>
      <c r="G76" s="199"/>
      <c r="H76" s="245"/>
      <c r="I76" s="204"/>
      <c r="J76" s="313" t="str">
        <f>IF(AND($Q76="共通仮設費",$P76=0),$A61,IF($R76="","",$R76))</f>
        <v/>
      </c>
      <c r="K76" s="314"/>
      <c r="L76" s="315"/>
    </row>
    <row r="77" spans="2:16" s="198" customFormat="1" ht="28.5" customHeight="1">
      <c r="B77" s="215" t="str">
        <f t="shared" si="3"/>
        <v/>
      </c>
      <c r="C77" s="215" t="str">
        <f t="shared" si="0"/>
        <v/>
      </c>
      <c r="D77" s="215" t="str">
        <f t="shared" si="1"/>
        <v/>
      </c>
      <c r="E77" s="215" t="str">
        <f t="shared" si="2"/>
        <v/>
      </c>
      <c r="F77" s="229" t="str">
        <f t="shared" si="4"/>
        <v/>
      </c>
      <c r="G77" s="199"/>
      <c r="H77" s="245"/>
      <c r="I77" s="204"/>
      <c r="J77" s="313" t="str">
        <f>IF(AND($Q77="共通仮設費",$P77=0),$A61,IF($R77="","",$R77))</f>
        <v/>
      </c>
      <c r="K77" s="314"/>
      <c r="L77" s="315"/>
    </row>
    <row r="78" spans="2:16" s="198" customFormat="1" ht="28.5" customHeight="1">
      <c r="B78" s="215" t="str">
        <f t="shared" si="3"/>
        <v/>
      </c>
      <c r="C78" s="215" t="str">
        <f t="shared" si="0"/>
        <v/>
      </c>
      <c r="D78" s="215" t="str">
        <f t="shared" si="1"/>
        <v/>
      </c>
      <c r="E78" s="215" t="str">
        <f t="shared" si="2"/>
        <v/>
      </c>
      <c r="F78" s="229" t="str">
        <f t="shared" si="4"/>
        <v/>
      </c>
      <c r="G78" s="199"/>
      <c r="H78" s="245"/>
      <c r="I78" s="204"/>
      <c r="J78" s="313" t="str">
        <f>IF(AND($Q78="共通仮設費",$P78=0),$A61,IF($R78="","",$R78))</f>
        <v/>
      </c>
      <c r="K78" s="314"/>
      <c r="L78" s="315"/>
    </row>
    <row r="79" spans="2:16" s="198" customFormat="1" ht="28.5" customHeight="1">
      <c r="B79" s="215" t="str">
        <f t="shared" si="3"/>
        <v/>
      </c>
      <c r="C79" s="215" t="str">
        <f t="shared" si="0"/>
        <v/>
      </c>
      <c r="D79" s="215" t="str">
        <f t="shared" si="1"/>
        <v/>
      </c>
      <c r="E79" s="215" t="str">
        <f t="shared" si="2"/>
        <v/>
      </c>
      <c r="F79" s="229" t="str">
        <f t="shared" si="4"/>
        <v/>
      </c>
      <c r="G79" s="199"/>
      <c r="H79" s="245"/>
      <c r="I79" s="204"/>
      <c r="J79" s="313" t="str">
        <f>IF(AND($Q79="共通仮設費",$P79=0),$A61,IF($R79="","",$R79))</f>
        <v/>
      </c>
      <c r="K79" s="314"/>
      <c r="L79" s="315"/>
    </row>
    <row r="80" spans="2:16" s="198" customFormat="1" ht="28.5" customHeight="1">
      <c r="B80" s="215" t="str">
        <f t="shared" si="3"/>
        <v/>
      </c>
      <c r="C80" s="215" t="str">
        <f t="shared" si="0"/>
        <v/>
      </c>
      <c r="D80" s="215" t="str">
        <f t="shared" si="1"/>
        <v/>
      </c>
      <c r="E80" s="215" t="str">
        <f t="shared" si="2"/>
        <v/>
      </c>
      <c r="F80" s="229" t="str">
        <f t="shared" si="4"/>
        <v/>
      </c>
      <c r="G80" s="199"/>
      <c r="H80" s="245"/>
      <c r="I80" s="204"/>
      <c r="J80" s="313" t="str">
        <f>IF(AND($Q80="共通仮設費",$P80=0),$A61,IF($R80="","",$R80))</f>
        <v/>
      </c>
      <c r="K80" s="314"/>
      <c r="L80" s="315"/>
    </row>
    <row r="81" spans="2:13" s="198" customFormat="1" ht="28.5" customHeight="1">
      <c r="B81" s="215" t="str">
        <f t="shared" si="3"/>
        <v/>
      </c>
      <c r="C81" s="215" t="str">
        <f t="shared" si="0"/>
        <v/>
      </c>
      <c r="D81" s="215" t="str">
        <f t="shared" si="1"/>
        <v/>
      </c>
      <c r="E81" s="215" t="str">
        <f t="shared" si="2"/>
        <v/>
      </c>
      <c r="F81" s="229" t="str">
        <f t="shared" si="4"/>
        <v/>
      </c>
      <c r="G81" s="199"/>
      <c r="H81" s="245"/>
      <c r="I81" s="204"/>
      <c r="J81" s="313" t="str">
        <f>IF(AND($Q81="共通仮設費",$P81=0),$A61,IF($R81="","",$R81))</f>
        <v/>
      </c>
      <c r="K81" s="314"/>
      <c r="L81" s="315"/>
    </row>
    <row r="82" spans="2:13" s="198" customFormat="1" ht="28.5" customHeight="1">
      <c r="B82" s="215" t="str">
        <f t="shared" si="3"/>
        <v/>
      </c>
      <c r="C82" s="215" t="str">
        <f t="shared" si="0"/>
        <v/>
      </c>
      <c r="D82" s="215" t="str">
        <f t="shared" si="1"/>
        <v/>
      </c>
      <c r="E82" s="215" t="str">
        <f t="shared" si="2"/>
        <v/>
      </c>
      <c r="F82" s="229" t="str">
        <f t="shared" si="4"/>
        <v/>
      </c>
      <c r="G82" s="199"/>
      <c r="H82" s="245"/>
      <c r="I82" s="204"/>
      <c r="J82" s="313" t="str">
        <f>IF(AND($Q82="共通仮設費",$P82=0),$A61,IF($R82="","",$R82))</f>
        <v/>
      </c>
      <c r="K82" s="314"/>
      <c r="L82" s="315"/>
    </row>
    <row r="83" spans="2:13" s="198" customFormat="1" ht="28.5" customHeight="1">
      <c r="B83" s="215" t="str">
        <f t="shared" si="3"/>
        <v/>
      </c>
      <c r="C83" s="215" t="str">
        <f t="shared" si="0"/>
        <v/>
      </c>
      <c r="D83" s="215" t="str">
        <f t="shared" si="1"/>
        <v/>
      </c>
      <c r="E83" s="215" t="str">
        <f t="shared" si="2"/>
        <v/>
      </c>
      <c r="F83" s="229" t="str">
        <f t="shared" si="4"/>
        <v/>
      </c>
      <c r="G83" s="199"/>
      <c r="H83" s="245"/>
      <c r="I83" s="204"/>
      <c r="J83" s="313" t="str">
        <f>IF(AND($Q83="共通仮設費",$P83=0),$A61,IF($R83="","",$R83))</f>
        <v/>
      </c>
      <c r="K83" s="314"/>
      <c r="L83" s="315"/>
    </row>
    <row r="84" spans="2:13" s="198" customFormat="1" ht="28.5" customHeight="1">
      <c r="B84" s="215" t="str">
        <f t="shared" si="3"/>
        <v/>
      </c>
      <c r="C84" s="215" t="str">
        <f t="shared" si="0"/>
        <v/>
      </c>
      <c r="D84" s="215" t="str">
        <f t="shared" si="1"/>
        <v/>
      </c>
      <c r="E84" s="215" t="str">
        <f t="shared" si="2"/>
        <v/>
      </c>
      <c r="F84" s="229" t="str">
        <f t="shared" si="4"/>
        <v/>
      </c>
      <c r="G84" s="199"/>
      <c r="H84" s="245"/>
      <c r="I84" s="204"/>
      <c r="J84" s="313" t="str">
        <f>IF(AND($Q84="共通仮設費",$P84=0),$A61,IF($R84="","",$R84))</f>
        <v/>
      </c>
      <c r="K84" s="314"/>
      <c r="L84" s="315"/>
    </row>
    <row r="85" spans="2:13" s="198" customFormat="1" ht="28.5" customHeight="1">
      <c r="B85" s="215" t="str">
        <f t="shared" si="3"/>
        <v/>
      </c>
      <c r="C85" s="215" t="str">
        <f t="shared" si="0"/>
        <v/>
      </c>
      <c r="D85" s="215" t="str">
        <f t="shared" si="1"/>
        <v/>
      </c>
      <c r="E85" s="215" t="str">
        <f t="shared" si="2"/>
        <v/>
      </c>
      <c r="F85" s="229" t="str">
        <f t="shared" si="4"/>
        <v/>
      </c>
      <c r="G85" s="199"/>
      <c r="H85" s="245"/>
      <c r="I85" s="204"/>
      <c r="J85" s="313" t="str">
        <f>IF(AND($Q85="共通仮設費",$P85=0),$A61,IF($R85="","",$R85))</f>
        <v/>
      </c>
      <c r="K85" s="314"/>
      <c r="L85" s="315"/>
    </row>
    <row r="86" spans="2:13" s="198" customFormat="1" ht="28.5" customHeight="1">
      <c r="B86" s="215" t="str">
        <f t="shared" si="3"/>
        <v/>
      </c>
      <c r="C86" s="215" t="str">
        <f t="shared" si="0"/>
        <v/>
      </c>
      <c r="D86" s="215" t="str">
        <f t="shared" si="1"/>
        <v/>
      </c>
      <c r="E86" s="215" t="str">
        <f t="shared" si="2"/>
        <v/>
      </c>
      <c r="F86" s="229" t="str">
        <f t="shared" si="4"/>
        <v/>
      </c>
      <c r="G86" s="199"/>
      <c r="H86" s="245"/>
      <c r="I86" s="204"/>
      <c r="J86" s="313" t="str">
        <f>IF(AND($Q86="共通仮設費",$P86=0),$A61,IF($R86="","",$R86))</f>
        <v/>
      </c>
      <c r="K86" s="314"/>
      <c r="L86" s="315"/>
    </row>
    <row r="87" spans="2:13" s="198" customFormat="1" ht="28.5" customHeight="1">
      <c r="B87" s="215" t="str">
        <f t="shared" si="3"/>
        <v/>
      </c>
      <c r="C87" s="215" t="str">
        <f t="shared" si="0"/>
        <v/>
      </c>
      <c r="D87" s="215" t="str">
        <f t="shared" si="1"/>
        <v/>
      </c>
      <c r="E87" s="215" t="str">
        <f t="shared" si="2"/>
        <v/>
      </c>
      <c r="F87" s="229" t="str">
        <f t="shared" si="4"/>
        <v/>
      </c>
      <c r="G87" s="199"/>
      <c r="H87" s="245"/>
      <c r="I87" s="204"/>
      <c r="J87" s="313" t="str">
        <f>IF(AND($Q87="共通仮設費",$P87=0),$A61,IF($R87="","",$R87))</f>
        <v/>
      </c>
      <c r="K87" s="314"/>
      <c r="L87" s="315"/>
    </row>
    <row r="88" spans="2:13" s="198" customFormat="1" ht="28.5" customHeight="1">
      <c r="B88" s="215" t="str">
        <f t="shared" si="3"/>
        <v/>
      </c>
      <c r="C88" s="215" t="str">
        <f t="shared" si="0"/>
        <v/>
      </c>
      <c r="D88" s="215" t="str">
        <f t="shared" si="1"/>
        <v/>
      </c>
      <c r="E88" s="215" t="str">
        <f t="shared" si="2"/>
        <v/>
      </c>
      <c r="F88" s="229" t="str">
        <f t="shared" si="4"/>
        <v/>
      </c>
      <c r="G88" s="199"/>
      <c r="H88" s="245"/>
      <c r="I88" s="204"/>
      <c r="J88" s="313" t="str">
        <f>IF(AND($Q88="共通仮設費",$P88=0),$A61,IF($R88="","",$R88))</f>
        <v/>
      </c>
      <c r="K88" s="314"/>
      <c r="L88" s="315"/>
    </row>
    <row r="89" spans="2:13" s="198" customFormat="1" ht="28.5" customHeight="1">
      <c r="B89" s="332" t="s">
        <v>349</v>
      </c>
      <c r="C89" s="333"/>
      <c r="D89" s="333"/>
      <c r="E89" s="333"/>
      <c r="F89" s="333"/>
      <c r="G89" s="333"/>
      <c r="H89" s="333"/>
      <c r="I89" s="333"/>
      <c r="J89" s="333"/>
      <c r="K89" s="333"/>
      <c r="L89" s="333"/>
    </row>
    <row r="90" spans="2:13" s="198" customFormat="1" ht="36" customHeight="1">
      <c r="B90" s="330" t="s">
        <v>350</v>
      </c>
      <c r="C90" s="331"/>
      <c r="D90" s="331"/>
      <c r="E90" s="331"/>
      <c r="F90" s="331"/>
      <c r="G90" s="331"/>
      <c r="H90" s="331"/>
      <c r="I90" s="331"/>
      <c r="J90" s="331"/>
      <c r="K90" s="331"/>
      <c r="L90" s="331"/>
    </row>
    <row r="91" spans="2:13" s="198" customFormat="1" ht="12.75" customHeight="1">
      <c r="B91" s="203"/>
      <c r="C91" s="203"/>
      <c r="D91" s="203"/>
      <c r="E91" s="203"/>
      <c r="G91" s="200"/>
      <c r="H91" s="205"/>
      <c r="I91" s="205"/>
      <c r="J91" s="205"/>
      <c r="K91" s="206"/>
      <c r="L91" s="205"/>
    </row>
    <row r="92" spans="2:13" s="198" customFormat="1" ht="21.75" customHeight="1">
      <c r="B92" s="203"/>
      <c r="C92" s="203"/>
      <c r="D92" s="203"/>
      <c r="E92" s="203"/>
      <c r="G92" s="200"/>
      <c r="H92" s="205"/>
      <c r="I92" s="205"/>
      <c r="J92" s="205" t="s">
        <v>220</v>
      </c>
      <c r="K92" s="206">
        <f ca="1">IF(ISERROR(OFFSET(J92,-30,1,1,1)),1,IF(OFFSET(J92,-30,1,1,1)=0,2,OFFSET(J92,-30,1,1,1)+1))</f>
        <v>2</v>
      </c>
      <c r="L92" s="205" t="s">
        <v>211</v>
      </c>
      <c r="M92" s="198">
        <f>ROW()</f>
        <v>92</v>
      </c>
    </row>
    <row r="93" spans="2:13" s="198" customFormat="1" ht="33.950000000000003" customHeight="1">
      <c r="B93" s="232" t="s">
        <v>197</v>
      </c>
      <c r="C93" s="232" t="s">
        <v>198</v>
      </c>
      <c r="D93" s="232" t="s">
        <v>199</v>
      </c>
      <c r="E93" s="232" t="s">
        <v>200</v>
      </c>
      <c r="F93" s="199" t="s">
        <v>210</v>
      </c>
      <c r="G93" s="199" t="s">
        <v>178</v>
      </c>
      <c r="H93" s="233" t="s">
        <v>251</v>
      </c>
      <c r="I93" s="233" t="s">
        <v>201</v>
      </c>
      <c r="J93" s="322" t="s">
        <v>202</v>
      </c>
      <c r="K93" s="323"/>
      <c r="L93" s="324"/>
    </row>
    <row r="94" spans="2:13" s="198" customFormat="1" ht="28.5" customHeight="1">
      <c r="B94" s="215" t="str">
        <f t="shared" ref="B94:B119" si="5">IF(AND($O94=0,$P94=0,OR($Q94="附帯工事費",$Q94="本工事費")),$Q94,IF(AND($O94=0,$P94=0,$Q94="工事価格計"),VLOOKUP($Q94,$O$62:$P$63,2,FALSE),IF($Q94="工事価格","工事価格[見積額(税抜き)]",IF(AND($P94=0,OR($Q94="共通仮設費",$Q94="直接工事費")),VLOOKUP($Q94,$O$68:$P$69,2,FALSE),IF(AND(O94&lt;=1,P94=1),Q94,IF(AND(O94=0,P94=0),IF(Q94="","",Q94),IF(AND(O94=2,G94&lt;&gt;"式"),Q94,"")))))))</f>
        <v/>
      </c>
      <c r="C94" s="215" t="str">
        <f t="shared" ref="C94:C119" si="6">IF($O94&lt;&gt;2,IF($P94=2,$Q94,""),IF($G94&lt;&gt;"式","",$Q94))</f>
        <v/>
      </c>
      <c r="D94" s="215" t="str">
        <f t="shared" ref="D94:D119" si="7">IF($O94&lt;&gt;2,IF($P94=3,$Q94,""),"")</f>
        <v/>
      </c>
      <c r="E94" s="215" t="str">
        <f t="shared" ref="E94:E119" si="8">IF($O94&lt;&gt;2,IF($P94=4,$Q94,""),"")</f>
        <v/>
      </c>
      <c r="F94" s="229" t="str">
        <f t="shared" ref="F94:F119" si="9">IF($O94&lt;&gt;2,IF($P94=5,$Q94,""),"")</f>
        <v/>
      </c>
      <c r="G94" s="230"/>
      <c r="H94" s="245"/>
      <c r="I94" s="231"/>
      <c r="J94" s="321" t="str">
        <f>IF(AND($Q94="共通仮設費",$P94=0),$A91,IF($R94="","",$R94))</f>
        <v/>
      </c>
      <c r="K94" s="321"/>
      <c r="L94" s="321"/>
    </row>
    <row r="95" spans="2:13" s="198" customFormat="1" ht="28.5" customHeight="1">
      <c r="B95" s="215" t="str">
        <f t="shared" si="5"/>
        <v/>
      </c>
      <c r="C95" s="215" t="str">
        <f t="shared" si="6"/>
        <v/>
      </c>
      <c r="D95" s="215" t="str">
        <f t="shared" si="7"/>
        <v/>
      </c>
      <c r="E95" s="215" t="str">
        <f t="shared" si="8"/>
        <v/>
      </c>
      <c r="F95" s="229" t="str">
        <f t="shared" si="9"/>
        <v/>
      </c>
      <c r="G95" s="199"/>
      <c r="H95" s="245"/>
      <c r="I95" s="204"/>
      <c r="J95" s="321" t="str">
        <f>IF(AND($Q95="共通仮設費",$P95=0),$A91,IF($R95="","",$R95))</f>
        <v/>
      </c>
      <c r="K95" s="321"/>
      <c r="L95" s="321"/>
    </row>
    <row r="96" spans="2:13" s="198" customFormat="1" ht="28.5" customHeight="1">
      <c r="B96" s="215" t="str">
        <f t="shared" si="5"/>
        <v/>
      </c>
      <c r="C96" s="215" t="str">
        <f t="shared" si="6"/>
        <v/>
      </c>
      <c r="D96" s="215" t="str">
        <f t="shared" si="7"/>
        <v/>
      </c>
      <c r="E96" s="215" t="str">
        <f t="shared" si="8"/>
        <v/>
      </c>
      <c r="F96" s="229" t="str">
        <f t="shared" si="9"/>
        <v/>
      </c>
      <c r="G96" s="199"/>
      <c r="H96" s="245"/>
      <c r="I96" s="204"/>
      <c r="J96" s="321" t="str">
        <f>IF(AND($Q96="共通仮設費",$P96=0),$A91,IF($R96="","",$R96))</f>
        <v/>
      </c>
      <c r="K96" s="321"/>
      <c r="L96" s="321"/>
    </row>
    <row r="97" spans="2:12" s="198" customFormat="1" ht="28.5" customHeight="1">
      <c r="B97" s="215" t="str">
        <f t="shared" si="5"/>
        <v/>
      </c>
      <c r="C97" s="215" t="str">
        <f t="shared" si="6"/>
        <v/>
      </c>
      <c r="D97" s="215" t="str">
        <f t="shared" si="7"/>
        <v/>
      </c>
      <c r="E97" s="215" t="str">
        <f t="shared" si="8"/>
        <v/>
      </c>
      <c r="F97" s="229" t="str">
        <f t="shared" si="9"/>
        <v/>
      </c>
      <c r="G97" s="199"/>
      <c r="H97" s="245"/>
      <c r="I97" s="204"/>
      <c r="J97" s="321" t="str">
        <f>IF(AND($Q97="共通仮設費",$P97=0),$A91,IF($R97="","",$R97))</f>
        <v/>
      </c>
      <c r="K97" s="321"/>
      <c r="L97" s="321"/>
    </row>
    <row r="98" spans="2:12" s="198" customFormat="1" ht="28.5" customHeight="1">
      <c r="B98" s="215" t="str">
        <f t="shared" si="5"/>
        <v/>
      </c>
      <c r="C98" s="215" t="str">
        <f t="shared" si="6"/>
        <v/>
      </c>
      <c r="D98" s="215" t="str">
        <f t="shared" si="7"/>
        <v/>
      </c>
      <c r="E98" s="215" t="str">
        <f t="shared" si="8"/>
        <v/>
      </c>
      <c r="F98" s="229" t="str">
        <f t="shared" si="9"/>
        <v/>
      </c>
      <c r="G98" s="199"/>
      <c r="H98" s="245"/>
      <c r="I98" s="204"/>
      <c r="J98" s="321" t="str">
        <f>IF(AND($Q98="共通仮設費",$P98=0),$A91,IF($R98="","",$R98))</f>
        <v/>
      </c>
      <c r="K98" s="321"/>
      <c r="L98" s="321"/>
    </row>
    <row r="99" spans="2:12" s="198" customFormat="1" ht="28.5" customHeight="1">
      <c r="B99" s="215" t="str">
        <f t="shared" si="5"/>
        <v/>
      </c>
      <c r="C99" s="215" t="str">
        <f t="shared" si="6"/>
        <v/>
      </c>
      <c r="D99" s="215" t="str">
        <f t="shared" si="7"/>
        <v/>
      </c>
      <c r="E99" s="215" t="str">
        <f t="shared" si="8"/>
        <v/>
      </c>
      <c r="F99" s="229" t="str">
        <f t="shared" si="9"/>
        <v/>
      </c>
      <c r="G99" s="199"/>
      <c r="H99" s="245"/>
      <c r="I99" s="204"/>
      <c r="J99" s="321" t="str">
        <f>IF(AND($Q99="共通仮設費",$P99=0),$A91,IF($R99="","",$R99))</f>
        <v/>
      </c>
      <c r="K99" s="321"/>
      <c r="L99" s="321"/>
    </row>
    <row r="100" spans="2:12" s="198" customFormat="1" ht="28.5" customHeight="1">
      <c r="B100" s="215" t="str">
        <f t="shared" si="5"/>
        <v/>
      </c>
      <c r="C100" s="215" t="str">
        <f t="shared" si="6"/>
        <v/>
      </c>
      <c r="D100" s="215" t="str">
        <f t="shared" si="7"/>
        <v/>
      </c>
      <c r="E100" s="215" t="str">
        <f t="shared" si="8"/>
        <v/>
      </c>
      <c r="F100" s="229" t="str">
        <f t="shared" si="9"/>
        <v/>
      </c>
      <c r="G100" s="199"/>
      <c r="H100" s="245"/>
      <c r="I100" s="204"/>
      <c r="J100" s="321" t="str">
        <f>IF(AND($Q100="共通仮設費",$P100=0),$A91,IF($R100="","",$R100))</f>
        <v/>
      </c>
      <c r="K100" s="321"/>
      <c r="L100" s="321"/>
    </row>
    <row r="101" spans="2:12" s="198" customFormat="1" ht="28.5" customHeight="1">
      <c r="B101" s="215" t="str">
        <f t="shared" si="5"/>
        <v/>
      </c>
      <c r="C101" s="215" t="str">
        <f t="shared" si="6"/>
        <v/>
      </c>
      <c r="D101" s="215" t="str">
        <f t="shared" si="7"/>
        <v/>
      </c>
      <c r="E101" s="215" t="str">
        <f t="shared" si="8"/>
        <v/>
      </c>
      <c r="F101" s="229" t="str">
        <f t="shared" si="9"/>
        <v/>
      </c>
      <c r="G101" s="199"/>
      <c r="H101" s="245"/>
      <c r="I101" s="204"/>
      <c r="J101" s="321" t="str">
        <f>IF(AND($Q101="共通仮設費",$P101=0),$A91,IF($R101="","",$R101))</f>
        <v/>
      </c>
      <c r="K101" s="321"/>
      <c r="L101" s="321"/>
    </row>
    <row r="102" spans="2:12" s="198" customFormat="1" ht="28.5" customHeight="1">
      <c r="B102" s="215" t="str">
        <f t="shared" si="5"/>
        <v/>
      </c>
      <c r="C102" s="215" t="str">
        <f t="shared" si="6"/>
        <v/>
      </c>
      <c r="D102" s="215" t="str">
        <f t="shared" si="7"/>
        <v/>
      </c>
      <c r="E102" s="215" t="str">
        <f t="shared" si="8"/>
        <v/>
      </c>
      <c r="F102" s="229" t="str">
        <f t="shared" si="9"/>
        <v/>
      </c>
      <c r="G102" s="199"/>
      <c r="H102" s="245"/>
      <c r="I102" s="204"/>
      <c r="J102" s="321" t="str">
        <f>IF(AND($Q102="共通仮設費",$P102=0),$A91,IF($R102="","",$R102))</f>
        <v/>
      </c>
      <c r="K102" s="321"/>
      <c r="L102" s="321"/>
    </row>
    <row r="103" spans="2:12" s="198" customFormat="1" ht="28.5" customHeight="1">
      <c r="B103" s="215" t="str">
        <f t="shared" si="5"/>
        <v/>
      </c>
      <c r="C103" s="215" t="str">
        <f t="shared" si="6"/>
        <v/>
      </c>
      <c r="D103" s="215" t="str">
        <f t="shared" si="7"/>
        <v/>
      </c>
      <c r="E103" s="215" t="str">
        <f t="shared" si="8"/>
        <v/>
      </c>
      <c r="F103" s="229" t="str">
        <f t="shared" si="9"/>
        <v/>
      </c>
      <c r="G103" s="199"/>
      <c r="H103" s="245"/>
      <c r="I103" s="204"/>
      <c r="J103" s="321" t="str">
        <f>IF(AND($Q103="共通仮設費",$P103=0),$A91,IF($R103="","",$R103))</f>
        <v/>
      </c>
      <c r="K103" s="321"/>
      <c r="L103" s="321"/>
    </row>
    <row r="104" spans="2:12" s="198" customFormat="1" ht="28.5" customHeight="1">
      <c r="B104" s="215" t="str">
        <f t="shared" si="5"/>
        <v/>
      </c>
      <c r="C104" s="215" t="str">
        <f t="shared" si="6"/>
        <v/>
      </c>
      <c r="D104" s="215" t="str">
        <f t="shared" si="7"/>
        <v/>
      </c>
      <c r="E104" s="215" t="str">
        <f t="shared" si="8"/>
        <v/>
      </c>
      <c r="F104" s="229" t="str">
        <f t="shared" si="9"/>
        <v/>
      </c>
      <c r="G104" s="199"/>
      <c r="H104" s="245"/>
      <c r="I104" s="204"/>
      <c r="J104" s="321" t="str">
        <f>IF(AND($Q104="共通仮設費",$P104=0),$A91,IF($R104="","",$R104))</f>
        <v/>
      </c>
      <c r="K104" s="321"/>
      <c r="L104" s="321"/>
    </row>
    <row r="105" spans="2:12" s="198" customFormat="1" ht="28.5" customHeight="1">
      <c r="B105" s="215" t="str">
        <f t="shared" si="5"/>
        <v/>
      </c>
      <c r="C105" s="215" t="str">
        <f t="shared" si="6"/>
        <v/>
      </c>
      <c r="D105" s="215" t="str">
        <f t="shared" si="7"/>
        <v/>
      </c>
      <c r="E105" s="215" t="str">
        <f t="shared" si="8"/>
        <v/>
      </c>
      <c r="F105" s="229" t="str">
        <f t="shared" si="9"/>
        <v/>
      </c>
      <c r="G105" s="199"/>
      <c r="H105" s="245"/>
      <c r="I105" s="204"/>
      <c r="J105" s="321" t="str">
        <f>IF(AND($Q105="共通仮設費",$P105=0),$A91,IF($R105="","",$R105))</f>
        <v/>
      </c>
      <c r="K105" s="321"/>
      <c r="L105" s="321"/>
    </row>
    <row r="106" spans="2:12" s="198" customFormat="1" ht="28.5" customHeight="1">
      <c r="B106" s="215" t="str">
        <f t="shared" si="5"/>
        <v/>
      </c>
      <c r="C106" s="215" t="str">
        <f t="shared" si="6"/>
        <v/>
      </c>
      <c r="D106" s="215" t="str">
        <f t="shared" si="7"/>
        <v/>
      </c>
      <c r="E106" s="215" t="str">
        <f t="shared" si="8"/>
        <v/>
      </c>
      <c r="F106" s="229" t="str">
        <f t="shared" si="9"/>
        <v/>
      </c>
      <c r="G106" s="199"/>
      <c r="H106" s="245"/>
      <c r="I106" s="204"/>
      <c r="J106" s="321" t="str">
        <f>IF(AND($Q106="共通仮設費",$P106=0),$A91,IF($R106="","",$R106))</f>
        <v/>
      </c>
      <c r="K106" s="321"/>
      <c r="L106" s="321"/>
    </row>
    <row r="107" spans="2:12" s="198" customFormat="1" ht="28.5" customHeight="1">
      <c r="B107" s="215" t="str">
        <f t="shared" si="5"/>
        <v/>
      </c>
      <c r="C107" s="215" t="str">
        <f t="shared" si="6"/>
        <v/>
      </c>
      <c r="D107" s="215" t="str">
        <f t="shared" si="7"/>
        <v/>
      </c>
      <c r="E107" s="215" t="str">
        <f t="shared" si="8"/>
        <v/>
      </c>
      <c r="F107" s="229" t="str">
        <f t="shared" si="9"/>
        <v/>
      </c>
      <c r="G107" s="199"/>
      <c r="H107" s="245"/>
      <c r="I107" s="204"/>
      <c r="J107" s="321" t="str">
        <f>IF(AND($Q107="共通仮設費",$P107=0),$A91,IF($R107="","",$R107))</f>
        <v/>
      </c>
      <c r="K107" s="321"/>
      <c r="L107" s="321"/>
    </row>
    <row r="108" spans="2:12" s="198" customFormat="1" ht="28.5" customHeight="1">
      <c r="B108" s="215" t="str">
        <f t="shared" si="5"/>
        <v/>
      </c>
      <c r="C108" s="215" t="str">
        <f t="shared" si="6"/>
        <v/>
      </c>
      <c r="D108" s="215" t="str">
        <f t="shared" si="7"/>
        <v/>
      </c>
      <c r="E108" s="215" t="str">
        <f t="shared" si="8"/>
        <v/>
      </c>
      <c r="F108" s="229" t="str">
        <f t="shared" si="9"/>
        <v/>
      </c>
      <c r="G108" s="199"/>
      <c r="H108" s="245"/>
      <c r="I108" s="204"/>
      <c r="J108" s="321" t="str">
        <f>IF(AND($Q108="共通仮設費",$P108=0),$A91,IF($R108="","",$R108))</f>
        <v/>
      </c>
      <c r="K108" s="321"/>
      <c r="L108" s="321"/>
    </row>
    <row r="109" spans="2:12" s="198" customFormat="1" ht="28.5" customHeight="1">
      <c r="B109" s="215" t="str">
        <f t="shared" si="5"/>
        <v/>
      </c>
      <c r="C109" s="215" t="str">
        <f t="shared" si="6"/>
        <v/>
      </c>
      <c r="D109" s="215" t="str">
        <f t="shared" si="7"/>
        <v/>
      </c>
      <c r="E109" s="215" t="str">
        <f t="shared" si="8"/>
        <v/>
      </c>
      <c r="F109" s="229" t="str">
        <f t="shared" si="9"/>
        <v/>
      </c>
      <c r="G109" s="199"/>
      <c r="H109" s="245"/>
      <c r="I109" s="204"/>
      <c r="J109" s="321" t="str">
        <f>IF(AND($Q109="共通仮設費",$P109=0),$A91,IF($R109="","",$R109))</f>
        <v/>
      </c>
      <c r="K109" s="321"/>
      <c r="L109" s="321"/>
    </row>
    <row r="110" spans="2:12" s="198" customFormat="1" ht="28.5" customHeight="1">
      <c r="B110" s="215" t="str">
        <f t="shared" si="5"/>
        <v/>
      </c>
      <c r="C110" s="215" t="str">
        <f t="shared" si="6"/>
        <v/>
      </c>
      <c r="D110" s="215" t="str">
        <f t="shared" si="7"/>
        <v/>
      </c>
      <c r="E110" s="215" t="str">
        <f t="shared" si="8"/>
        <v/>
      </c>
      <c r="F110" s="229" t="str">
        <f t="shared" si="9"/>
        <v/>
      </c>
      <c r="G110" s="199"/>
      <c r="H110" s="245"/>
      <c r="I110" s="204"/>
      <c r="J110" s="321" t="str">
        <f>IF(AND($Q110="共通仮設費",$P110=0),$A91,IF($R110="","",$R110))</f>
        <v/>
      </c>
      <c r="K110" s="321"/>
      <c r="L110" s="321"/>
    </row>
    <row r="111" spans="2:12" s="198" customFormat="1" ht="28.5" customHeight="1">
      <c r="B111" s="215" t="str">
        <f t="shared" si="5"/>
        <v/>
      </c>
      <c r="C111" s="215" t="str">
        <f t="shared" si="6"/>
        <v/>
      </c>
      <c r="D111" s="215" t="str">
        <f t="shared" si="7"/>
        <v/>
      </c>
      <c r="E111" s="215" t="str">
        <f t="shared" si="8"/>
        <v/>
      </c>
      <c r="F111" s="229" t="str">
        <f t="shared" si="9"/>
        <v/>
      </c>
      <c r="G111" s="199"/>
      <c r="H111" s="245"/>
      <c r="I111" s="204"/>
      <c r="J111" s="321" t="str">
        <f>IF(AND($Q111="共通仮設費",$P111=0),$A91,IF($R111="","",$R111))</f>
        <v/>
      </c>
      <c r="K111" s="321"/>
      <c r="L111" s="321"/>
    </row>
    <row r="112" spans="2:12" s="198" customFormat="1" ht="28.5" customHeight="1">
      <c r="B112" s="215" t="str">
        <f t="shared" si="5"/>
        <v/>
      </c>
      <c r="C112" s="215" t="str">
        <f t="shared" si="6"/>
        <v/>
      </c>
      <c r="D112" s="215" t="str">
        <f t="shared" si="7"/>
        <v/>
      </c>
      <c r="E112" s="215" t="str">
        <f t="shared" si="8"/>
        <v/>
      </c>
      <c r="F112" s="229" t="str">
        <f t="shared" si="9"/>
        <v/>
      </c>
      <c r="G112" s="199"/>
      <c r="H112" s="245"/>
      <c r="I112" s="204"/>
      <c r="J112" s="321" t="str">
        <f>IF(AND($Q112="共通仮設費",$P112=0),$A91,IF($R112="","",$R112))</f>
        <v/>
      </c>
      <c r="K112" s="321"/>
      <c r="L112" s="321"/>
    </row>
    <row r="113" spans="2:12" s="198" customFormat="1" ht="28.5" customHeight="1">
      <c r="B113" s="215" t="str">
        <f t="shared" si="5"/>
        <v/>
      </c>
      <c r="C113" s="215" t="str">
        <f t="shared" si="6"/>
        <v/>
      </c>
      <c r="D113" s="215" t="str">
        <f t="shared" si="7"/>
        <v/>
      </c>
      <c r="E113" s="215" t="str">
        <f t="shared" si="8"/>
        <v/>
      </c>
      <c r="F113" s="229" t="str">
        <f t="shared" si="9"/>
        <v/>
      </c>
      <c r="G113" s="199"/>
      <c r="H113" s="245"/>
      <c r="I113" s="204"/>
      <c r="J113" s="321" t="str">
        <f>IF(AND($Q113="共通仮設費",$P113=0),$A91,IF($R113="","",$R113))</f>
        <v/>
      </c>
      <c r="K113" s="321"/>
      <c r="L113" s="321"/>
    </row>
    <row r="114" spans="2:12" s="198" customFormat="1" ht="28.5" customHeight="1">
      <c r="B114" s="215" t="str">
        <f t="shared" si="5"/>
        <v/>
      </c>
      <c r="C114" s="215" t="str">
        <f t="shared" si="6"/>
        <v/>
      </c>
      <c r="D114" s="215" t="str">
        <f t="shared" si="7"/>
        <v/>
      </c>
      <c r="E114" s="215" t="str">
        <f t="shared" si="8"/>
        <v/>
      </c>
      <c r="F114" s="229" t="str">
        <f t="shared" si="9"/>
        <v/>
      </c>
      <c r="G114" s="199"/>
      <c r="H114" s="245"/>
      <c r="I114" s="204"/>
      <c r="J114" s="321" t="str">
        <f>IF(AND($Q114="共通仮設費",$P114=0),$A91,IF($R114="","",$R114))</f>
        <v/>
      </c>
      <c r="K114" s="321"/>
      <c r="L114" s="321"/>
    </row>
    <row r="115" spans="2:12" s="198" customFormat="1" ht="28.5" customHeight="1">
      <c r="B115" s="215" t="str">
        <f t="shared" si="5"/>
        <v/>
      </c>
      <c r="C115" s="215" t="str">
        <f t="shared" si="6"/>
        <v/>
      </c>
      <c r="D115" s="215" t="str">
        <f t="shared" si="7"/>
        <v/>
      </c>
      <c r="E115" s="215" t="str">
        <f t="shared" si="8"/>
        <v/>
      </c>
      <c r="F115" s="229" t="str">
        <f t="shared" si="9"/>
        <v/>
      </c>
      <c r="G115" s="199"/>
      <c r="H115" s="245"/>
      <c r="I115" s="204"/>
      <c r="J115" s="321" t="str">
        <f>IF(AND($Q115="共通仮設費",$P115=0),$A91,IF($R115="","",$R115))</f>
        <v/>
      </c>
      <c r="K115" s="321"/>
      <c r="L115" s="321"/>
    </row>
    <row r="116" spans="2:12" s="198" customFormat="1" ht="28.5" customHeight="1">
      <c r="B116" s="215" t="str">
        <f t="shared" si="5"/>
        <v/>
      </c>
      <c r="C116" s="215" t="str">
        <f t="shared" si="6"/>
        <v/>
      </c>
      <c r="D116" s="215" t="str">
        <f t="shared" si="7"/>
        <v/>
      </c>
      <c r="E116" s="215" t="str">
        <f t="shared" si="8"/>
        <v/>
      </c>
      <c r="F116" s="229" t="str">
        <f t="shared" si="9"/>
        <v/>
      </c>
      <c r="G116" s="199"/>
      <c r="H116" s="245"/>
      <c r="I116" s="204"/>
      <c r="J116" s="321" t="str">
        <f>IF(AND($Q116="共通仮設費",$P116=0),$A91,IF($R116="","",$R116))</f>
        <v/>
      </c>
      <c r="K116" s="321"/>
      <c r="L116" s="321"/>
    </row>
    <row r="117" spans="2:12" s="198" customFormat="1" ht="28.5" customHeight="1">
      <c r="B117" s="215" t="str">
        <f t="shared" si="5"/>
        <v/>
      </c>
      <c r="C117" s="215" t="str">
        <f t="shared" si="6"/>
        <v/>
      </c>
      <c r="D117" s="215" t="str">
        <f t="shared" si="7"/>
        <v/>
      </c>
      <c r="E117" s="215" t="str">
        <f t="shared" si="8"/>
        <v/>
      </c>
      <c r="F117" s="229" t="str">
        <f t="shared" si="9"/>
        <v/>
      </c>
      <c r="G117" s="199"/>
      <c r="H117" s="245"/>
      <c r="I117" s="204"/>
      <c r="J117" s="321" t="str">
        <f>IF(AND($Q117="共通仮設費",$P117=0),$A91,IF($R117="","",$R117))</f>
        <v/>
      </c>
      <c r="K117" s="321"/>
      <c r="L117" s="321"/>
    </row>
    <row r="118" spans="2:12" s="198" customFormat="1" ht="28.5" customHeight="1">
      <c r="B118" s="215" t="str">
        <f t="shared" si="5"/>
        <v/>
      </c>
      <c r="C118" s="215" t="str">
        <f t="shared" si="6"/>
        <v/>
      </c>
      <c r="D118" s="215" t="str">
        <f t="shared" si="7"/>
        <v/>
      </c>
      <c r="E118" s="215" t="str">
        <f t="shared" si="8"/>
        <v/>
      </c>
      <c r="F118" s="229" t="str">
        <f t="shared" si="9"/>
        <v/>
      </c>
      <c r="G118" s="201"/>
      <c r="H118" s="245"/>
      <c r="I118" s="202"/>
      <c r="J118" s="321" t="str">
        <f>IF(AND($Q118="共通仮設費",$P118=0),$A91,IF($R118="","",$R118))</f>
        <v/>
      </c>
      <c r="K118" s="321"/>
      <c r="L118" s="321"/>
    </row>
    <row r="119" spans="2:12" s="198" customFormat="1" ht="28.5" customHeight="1">
      <c r="B119" s="215" t="str">
        <f t="shared" si="5"/>
        <v/>
      </c>
      <c r="C119" s="215" t="str">
        <f t="shared" si="6"/>
        <v/>
      </c>
      <c r="D119" s="215" t="str">
        <f t="shared" si="7"/>
        <v/>
      </c>
      <c r="E119" s="215" t="str">
        <f t="shared" si="8"/>
        <v/>
      </c>
      <c r="F119" s="229" t="str">
        <f t="shared" si="9"/>
        <v/>
      </c>
      <c r="G119" s="201"/>
      <c r="H119" s="245"/>
      <c r="I119" s="202"/>
      <c r="J119" s="321" t="str">
        <f>IF(AND($Q119="共通仮設費",$P119=0),$A91,IF($R119="","",$R119))</f>
        <v/>
      </c>
      <c r="K119" s="321"/>
      <c r="L119" s="321"/>
    </row>
    <row r="120" spans="2:12" ht="53.25" customHeight="1"/>
  </sheetData>
  <mergeCells count="75">
    <mergeCell ref="B89:L89"/>
    <mergeCell ref="B3:L3"/>
    <mergeCell ref="B37:L37"/>
    <mergeCell ref="B67:L67"/>
    <mergeCell ref="B33:D33"/>
    <mergeCell ref="B63:D63"/>
    <mergeCell ref="D47:E47"/>
    <mergeCell ref="E8:G8"/>
    <mergeCell ref="D10:H10"/>
    <mergeCell ref="I61:K61"/>
    <mergeCell ref="E9:I9"/>
    <mergeCell ref="G24:K24"/>
    <mergeCell ref="E7:G7"/>
    <mergeCell ref="G22:K22"/>
    <mergeCell ref="D12:K12"/>
    <mergeCell ref="E18:F18"/>
    <mergeCell ref="D11:K11"/>
    <mergeCell ref="J80:L80"/>
    <mergeCell ref="J81:L81"/>
    <mergeCell ref="F65:G65"/>
    <mergeCell ref="B90:L90"/>
    <mergeCell ref="J84:L84"/>
    <mergeCell ref="J85:L85"/>
    <mergeCell ref="J86:L86"/>
    <mergeCell ref="J87:L87"/>
    <mergeCell ref="J88:L88"/>
    <mergeCell ref="J82:L82"/>
    <mergeCell ref="J83:L83"/>
    <mergeCell ref="J73:L73"/>
    <mergeCell ref="J74:L74"/>
    <mergeCell ref="J75:L75"/>
    <mergeCell ref="J76:L76"/>
    <mergeCell ref="J117:L117"/>
    <mergeCell ref="J118:L118"/>
    <mergeCell ref="J112:L112"/>
    <mergeCell ref="J105:L105"/>
    <mergeCell ref="J106:L106"/>
    <mergeCell ref="J107:L107"/>
    <mergeCell ref="J108:L108"/>
    <mergeCell ref="J100:L100"/>
    <mergeCell ref="J119:L119"/>
    <mergeCell ref="C70:D70"/>
    <mergeCell ref="J113:L113"/>
    <mergeCell ref="J114:L114"/>
    <mergeCell ref="J115:L115"/>
    <mergeCell ref="J116:L116"/>
    <mergeCell ref="J109:L109"/>
    <mergeCell ref="J110:L110"/>
    <mergeCell ref="J104:L104"/>
    <mergeCell ref="J111:L111"/>
    <mergeCell ref="J101:L101"/>
    <mergeCell ref="J102:L102"/>
    <mergeCell ref="J103:L103"/>
    <mergeCell ref="J96:L96"/>
    <mergeCell ref="J97:L97"/>
    <mergeCell ref="J98:L98"/>
    <mergeCell ref="J99:L99"/>
    <mergeCell ref="J93:L93"/>
    <mergeCell ref="J94:L94"/>
    <mergeCell ref="J95:L95"/>
    <mergeCell ref="J77:L77"/>
    <mergeCell ref="J78:L78"/>
    <mergeCell ref="J79:L79"/>
    <mergeCell ref="H66:K66"/>
    <mergeCell ref="G25:I25"/>
    <mergeCell ref="J72:L72"/>
    <mergeCell ref="J71:L71"/>
    <mergeCell ref="G23:K23"/>
    <mergeCell ref="H64:K64"/>
    <mergeCell ref="I32:K32"/>
    <mergeCell ref="E27:I27"/>
    <mergeCell ref="H65:K65"/>
    <mergeCell ref="H34:K34"/>
    <mergeCell ref="H35:K35"/>
    <mergeCell ref="H36:K36"/>
  </mergeCells>
  <phoneticPr fontId="2"/>
  <pageMargins left="0" right="0" top="0.59055118110236227" bottom="0" header="0.31496062992125984" footer="0"/>
  <pageSetup paperSize="9" scale="99" orientation="portrait" r:id="rId1"/>
  <headerFooter alignWithMargins="0"/>
  <rowBreaks count="3" manualBreakCount="3">
    <brk id="30" max="16383" man="1"/>
    <brk id="60" max="16383" man="1"/>
    <brk id="90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K84"/>
  <sheetViews>
    <sheetView topLeftCell="A44" zoomScale="75" zoomScaleNormal="100" workbookViewId="0">
      <selection activeCell="E75" sqref="E75"/>
    </sheetView>
  </sheetViews>
  <sheetFormatPr defaultRowHeight="14.25"/>
  <cols>
    <col min="1" max="1" width="2.25" style="122" customWidth="1"/>
    <col min="2" max="2" width="26.625" style="122" customWidth="1"/>
    <col min="3" max="3" width="29.125" style="122" customWidth="1"/>
    <col min="4" max="4" width="6.625" style="122" customWidth="1"/>
    <col min="5" max="6" width="14.625" style="122" customWidth="1"/>
    <col min="7" max="7" width="18.625" style="122" customWidth="1"/>
    <col min="8" max="8" width="0" style="122" hidden="1" customWidth="1"/>
    <col min="9" max="9" width="8.625" style="122" customWidth="1"/>
    <col min="10" max="10" width="17.875" style="122" customWidth="1"/>
    <col min="11" max="11" width="1.625" style="122" customWidth="1"/>
    <col min="12" max="16384" width="9" style="122"/>
  </cols>
  <sheetData>
    <row r="1" spans="1:11" ht="5.25" customHeight="1" thickBot="1"/>
    <row r="2" spans="1:11" ht="20.25" customHeight="1">
      <c r="A2" s="123"/>
      <c r="B2" s="139"/>
      <c r="C2" s="143"/>
      <c r="D2" s="143"/>
      <c r="E2" s="144"/>
      <c r="F2" s="143"/>
      <c r="G2" s="143"/>
      <c r="H2" s="143"/>
      <c r="I2" s="145"/>
      <c r="J2" s="146"/>
      <c r="K2" s="124"/>
    </row>
    <row r="3" spans="1:11" ht="12.95" customHeight="1">
      <c r="A3" s="125"/>
      <c r="B3" s="126"/>
      <c r="C3" s="127"/>
      <c r="D3" s="356" t="s">
        <v>173</v>
      </c>
      <c r="E3" s="356"/>
      <c r="F3" s="356"/>
      <c r="G3" s="127"/>
      <c r="H3" s="127" t="s">
        <v>174</v>
      </c>
      <c r="I3" s="127"/>
      <c r="J3" s="128"/>
      <c r="K3" s="129"/>
    </row>
    <row r="4" spans="1:11" ht="15" customHeight="1">
      <c r="A4" s="125"/>
      <c r="B4" s="357"/>
      <c r="C4" s="357"/>
      <c r="D4" s="356"/>
      <c r="E4" s="356"/>
      <c r="F4" s="356"/>
      <c r="G4" s="127"/>
      <c r="H4" s="127"/>
      <c r="I4" s="147"/>
      <c r="J4" s="127"/>
      <c r="K4" s="129"/>
    </row>
    <row r="5" spans="1:11" ht="15" customHeight="1">
      <c r="A5" s="125"/>
      <c r="B5" s="357"/>
      <c r="C5" s="357"/>
      <c r="D5" s="356"/>
      <c r="E5" s="356"/>
      <c r="F5" s="356"/>
      <c r="G5" s="127"/>
      <c r="H5" s="127"/>
      <c r="I5" s="147"/>
      <c r="J5" s="127"/>
      <c r="K5" s="129"/>
    </row>
    <row r="6" spans="1:11" ht="6" customHeight="1" thickBot="1">
      <c r="A6" s="125"/>
      <c r="B6" s="127"/>
      <c r="C6" s="127"/>
      <c r="D6" s="127"/>
      <c r="E6" s="148"/>
      <c r="F6" s="149"/>
      <c r="G6" s="127"/>
      <c r="H6" s="127" t="s">
        <v>175</v>
      </c>
      <c r="I6" s="147"/>
      <c r="J6" s="127"/>
      <c r="K6" s="129"/>
    </row>
    <row r="7" spans="1:11" ht="21.75" customHeight="1">
      <c r="A7" s="125"/>
      <c r="B7" s="150" t="s">
        <v>176</v>
      </c>
      <c r="C7" s="151" t="s">
        <v>177</v>
      </c>
      <c r="D7" s="151" t="s">
        <v>178</v>
      </c>
      <c r="E7" s="152" t="s">
        <v>179</v>
      </c>
      <c r="F7" s="151" t="s">
        <v>180</v>
      </c>
      <c r="G7" s="151" t="s">
        <v>151</v>
      </c>
      <c r="H7" s="151"/>
      <c r="I7" s="354" t="s">
        <v>181</v>
      </c>
      <c r="J7" s="355"/>
      <c r="K7" s="130"/>
    </row>
    <row r="8" spans="1:11" ht="15" customHeight="1">
      <c r="A8" s="125"/>
      <c r="B8" s="348"/>
      <c r="C8" s="350"/>
      <c r="D8" s="153"/>
      <c r="E8" s="179"/>
      <c r="F8" s="180"/>
      <c r="G8" s="180" t="str">
        <f t="shared" ref="G8:G13" si="0">IF(E8="","",+INT(E8*F8))</f>
        <v/>
      </c>
      <c r="H8" s="154"/>
      <c r="I8" s="155"/>
      <c r="J8" s="156"/>
      <c r="K8" s="129"/>
    </row>
    <row r="9" spans="1:11" ht="15" customHeight="1">
      <c r="A9" s="125"/>
      <c r="B9" s="349"/>
      <c r="C9" s="351"/>
      <c r="D9" s="157"/>
      <c r="E9" s="177"/>
      <c r="F9" s="178"/>
      <c r="G9" s="178" t="str">
        <f t="shared" si="0"/>
        <v/>
      </c>
      <c r="H9" s="158"/>
      <c r="I9" s="159"/>
      <c r="J9" s="160"/>
      <c r="K9" s="129"/>
    </row>
    <row r="10" spans="1:11" ht="15" customHeight="1">
      <c r="A10" s="125"/>
      <c r="B10" s="348"/>
      <c r="C10" s="350"/>
      <c r="D10" s="153"/>
      <c r="E10" s="179"/>
      <c r="F10" s="180"/>
      <c r="G10" s="180" t="str">
        <f t="shared" si="0"/>
        <v/>
      </c>
      <c r="H10" s="154"/>
      <c r="I10" s="155"/>
      <c r="J10" s="156"/>
      <c r="K10" s="129"/>
    </row>
    <row r="11" spans="1:11" ht="15" customHeight="1">
      <c r="A11" s="125"/>
      <c r="B11" s="349"/>
      <c r="C11" s="351"/>
      <c r="D11" s="157"/>
      <c r="E11" s="177"/>
      <c r="F11" s="178"/>
      <c r="G11" s="178" t="str">
        <f t="shared" si="0"/>
        <v/>
      </c>
      <c r="H11" s="158"/>
      <c r="I11" s="159"/>
      <c r="J11" s="160"/>
      <c r="K11" s="129"/>
    </row>
    <row r="12" spans="1:11" ht="15" customHeight="1">
      <c r="A12" s="125"/>
      <c r="B12" s="348"/>
      <c r="C12" s="350"/>
      <c r="D12" s="153"/>
      <c r="E12" s="179"/>
      <c r="F12" s="180"/>
      <c r="G12" s="180" t="str">
        <f t="shared" si="0"/>
        <v/>
      </c>
      <c r="H12" s="154"/>
      <c r="I12" s="155"/>
      <c r="J12" s="156"/>
      <c r="K12" s="129"/>
    </row>
    <row r="13" spans="1:11" ht="15" customHeight="1">
      <c r="A13" s="125"/>
      <c r="B13" s="349"/>
      <c r="C13" s="351"/>
      <c r="D13" s="157"/>
      <c r="E13" s="177"/>
      <c r="F13" s="178"/>
      <c r="G13" s="178" t="str">
        <f t="shared" si="0"/>
        <v/>
      </c>
      <c r="H13" s="158"/>
      <c r="I13" s="159"/>
      <c r="J13" s="160"/>
      <c r="K13" s="129"/>
    </row>
    <row r="14" spans="1:11" ht="15" customHeight="1">
      <c r="A14" s="125"/>
      <c r="B14" s="348"/>
      <c r="C14" s="350"/>
      <c r="D14" s="153"/>
      <c r="E14" s="179"/>
      <c r="F14" s="180"/>
      <c r="G14" s="180" t="str">
        <f t="shared" ref="G14:G37" si="1">IF(E14="","",+INT(E14*F14))</f>
        <v/>
      </c>
      <c r="H14" s="154"/>
      <c r="I14" s="155"/>
      <c r="J14" s="156"/>
      <c r="K14" s="129"/>
    </row>
    <row r="15" spans="1:11" ht="15" customHeight="1">
      <c r="A15" s="125"/>
      <c r="B15" s="349"/>
      <c r="C15" s="351"/>
      <c r="D15" s="157"/>
      <c r="E15" s="177"/>
      <c r="F15" s="178"/>
      <c r="G15" s="178" t="str">
        <f t="shared" si="1"/>
        <v/>
      </c>
      <c r="H15" s="158"/>
      <c r="I15" s="159"/>
      <c r="J15" s="160"/>
      <c r="K15" s="129"/>
    </row>
    <row r="16" spans="1:11" ht="15" customHeight="1">
      <c r="A16" s="125"/>
      <c r="B16" s="348"/>
      <c r="C16" s="350"/>
      <c r="D16" s="153"/>
      <c r="E16" s="179"/>
      <c r="F16" s="180"/>
      <c r="G16" s="180" t="str">
        <f t="shared" si="1"/>
        <v/>
      </c>
      <c r="H16" s="154"/>
      <c r="I16" s="155"/>
      <c r="J16" s="156"/>
      <c r="K16" s="129"/>
    </row>
    <row r="17" spans="1:11" ht="15" customHeight="1">
      <c r="A17" s="125"/>
      <c r="B17" s="349"/>
      <c r="C17" s="351"/>
      <c r="D17" s="157"/>
      <c r="E17" s="177"/>
      <c r="F17" s="178"/>
      <c r="G17" s="178" t="str">
        <f t="shared" si="1"/>
        <v/>
      </c>
      <c r="H17" s="158"/>
      <c r="I17" s="159"/>
      <c r="J17" s="160"/>
      <c r="K17" s="129"/>
    </row>
    <row r="18" spans="1:11" ht="15" customHeight="1">
      <c r="A18" s="125"/>
      <c r="B18" s="348"/>
      <c r="C18" s="350"/>
      <c r="D18" s="153"/>
      <c r="E18" s="179"/>
      <c r="F18" s="180"/>
      <c r="G18" s="180" t="str">
        <f t="shared" si="1"/>
        <v/>
      </c>
      <c r="H18" s="154"/>
      <c r="I18" s="155"/>
      <c r="J18" s="156"/>
      <c r="K18" s="129"/>
    </row>
    <row r="19" spans="1:11" ht="15" customHeight="1">
      <c r="A19" s="125"/>
      <c r="B19" s="349"/>
      <c r="C19" s="351"/>
      <c r="D19" s="157"/>
      <c r="E19" s="177"/>
      <c r="F19" s="178"/>
      <c r="G19" s="178" t="str">
        <f t="shared" si="1"/>
        <v/>
      </c>
      <c r="H19" s="158"/>
      <c r="I19" s="159"/>
      <c r="J19" s="160"/>
      <c r="K19" s="129"/>
    </row>
    <row r="20" spans="1:11" ht="15" customHeight="1">
      <c r="A20" s="125"/>
      <c r="B20" s="348"/>
      <c r="C20" s="350"/>
      <c r="D20" s="153"/>
      <c r="E20" s="179"/>
      <c r="F20" s="180"/>
      <c r="G20" s="180" t="str">
        <f t="shared" si="1"/>
        <v/>
      </c>
      <c r="H20" s="154"/>
      <c r="I20" s="155"/>
      <c r="J20" s="156"/>
      <c r="K20" s="129"/>
    </row>
    <row r="21" spans="1:11" ht="15" customHeight="1">
      <c r="A21" s="125"/>
      <c r="B21" s="349"/>
      <c r="C21" s="351"/>
      <c r="D21" s="157"/>
      <c r="E21" s="177"/>
      <c r="F21" s="178"/>
      <c r="G21" s="178" t="str">
        <f t="shared" si="1"/>
        <v/>
      </c>
      <c r="H21" s="158"/>
      <c r="I21" s="159"/>
      <c r="J21" s="160"/>
      <c r="K21" s="129"/>
    </row>
    <row r="22" spans="1:11" ht="15" customHeight="1">
      <c r="A22" s="125"/>
      <c r="B22" s="348"/>
      <c r="C22" s="350"/>
      <c r="D22" s="153"/>
      <c r="E22" s="179"/>
      <c r="F22" s="180"/>
      <c r="G22" s="180" t="str">
        <f t="shared" si="1"/>
        <v/>
      </c>
      <c r="H22" s="154"/>
      <c r="I22" s="155"/>
      <c r="J22" s="156"/>
      <c r="K22" s="129"/>
    </row>
    <row r="23" spans="1:11" ht="15" customHeight="1">
      <c r="A23" s="125"/>
      <c r="B23" s="349"/>
      <c r="C23" s="351"/>
      <c r="D23" s="157"/>
      <c r="E23" s="177"/>
      <c r="F23" s="178"/>
      <c r="G23" s="178" t="str">
        <f t="shared" si="1"/>
        <v/>
      </c>
      <c r="H23" s="158"/>
      <c r="I23" s="159"/>
      <c r="J23" s="160"/>
      <c r="K23" s="129"/>
    </row>
    <row r="24" spans="1:11" ht="15" customHeight="1">
      <c r="A24" s="125"/>
      <c r="B24" s="348"/>
      <c r="C24" s="350"/>
      <c r="D24" s="153"/>
      <c r="E24" s="179"/>
      <c r="F24" s="180"/>
      <c r="G24" s="180" t="str">
        <f t="shared" si="1"/>
        <v/>
      </c>
      <c r="H24" s="154"/>
      <c r="I24" s="155"/>
      <c r="J24" s="156"/>
      <c r="K24" s="129"/>
    </row>
    <row r="25" spans="1:11" ht="15" customHeight="1">
      <c r="A25" s="125"/>
      <c r="B25" s="349"/>
      <c r="C25" s="351"/>
      <c r="D25" s="157"/>
      <c r="E25" s="177"/>
      <c r="F25" s="178"/>
      <c r="G25" s="178" t="str">
        <f t="shared" si="1"/>
        <v/>
      </c>
      <c r="H25" s="158"/>
      <c r="I25" s="159"/>
      <c r="J25" s="160"/>
      <c r="K25" s="129"/>
    </row>
    <row r="26" spans="1:11" ht="15" customHeight="1">
      <c r="A26" s="125"/>
      <c r="B26" s="348"/>
      <c r="C26" s="350"/>
      <c r="D26" s="153"/>
      <c r="E26" s="179"/>
      <c r="F26" s="180"/>
      <c r="G26" s="180" t="str">
        <f t="shared" si="1"/>
        <v/>
      </c>
      <c r="H26" s="154"/>
      <c r="I26" s="155"/>
      <c r="J26" s="156"/>
      <c r="K26" s="129"/>
    </row>
    <row r="27" spans="1:11" ht="15" customHeight="1">
      <c r="A27" s="125"/>
      <c r="B27" s="349"/>
      <c r="C27" s="351"/>
      <c r="D27" s="157"/>
      <c r="E27" s="177"/>
      <c r="F27" s="178"/>
      <c r="G27" s="178" t="str">
        <f t="shared" si="1"/>
        <v/>
      </c>
      <c r="H27" s="158"/>
      <c r="I27" s="159"/>
      <c r="J27" s="160"/>
      <c r="K27" s="129"/>
    </row>
    <row r="28" spans="1:11" ht="15" customHeight="1">
      <c r="A28" s="125"/>
      <c r="B28" s="348"/>
      <c r="C28" s="350"/>
      <c r="D28" s="153"/>
      <c r="E28" s="179"/>
      <c r="F28" s="180"/>
      <c r="G28" s="180" t="str">
        <f t="shared" si="1"/>
        <v/>
      </c>
      <c r="H28" s="154"/>
      <c r="I28" s="155"/>
      <c r="J28" s="156"/>
      <c r="K28" s="129"/>
    </row>
    <row r="29" spans="1:11" ht="15" customHeight="1">
      <c r="A29" s="125"/>
      <c r="B29" s="349"/>
      <c r="C29" s="351"/>
      <c r="D29" s="157"/>
      <c r="E29" s="177"/>
      <c r="F29" s="178"/>
      <c r="G29" s="178" t="str">
        <f t="shared" si="1"/>
        <v/>
      </c>
      <c r="H29" s="158"/>
      <c r="I29" s="159"/>
      <c r="J29" s="160"/>
      <c r="K29" s="129"/>
    </row>
    <row r="30" spans="1:11" ht="15" customHeight="1">
      <c r="A30" s="125"/>
      <c r="B30" s="348"/>
      <c r="C30" s="350"/>
      <c r="D30" s="161"/>
      <c r="E30" s="179"/>
      <c r="F30" s="180"/>
      <c r="G30" s="180" t="str">
        <f t="shared" si="1"/>
        <v/>
      </c>
      <c r="H30" s="162"/>
      <c r="I30" s="163"/>
      <c r="J30" s="156"/>
      <c r="K30" s="129"/>
    </row>
    <row r="31" spans="1:11" ht="15" customHeight="1">
      <c r="A31" s="125"/>
      <c r="B31" s="349"/>
      <c r="C31" s="351"/>
      <c r="D31" s="161"/>
      <c r="E31" s="177"/>
      <c r="F31" s="178"/>
      <c r="G31" s="178" t="str">
        <f t="shared" si="1"/>
        <v/>
      </c>
      <c r="H31" s="162"/>
      <c r="I31" s="163"/>
      <c r="J31" s="160"/>
      <c r="K31" s="129"/>
    </row>
    <row r="32" spans="1:11" ht="15" customHeight="1">
      <c r="A32" s="125"/>
      <c r="B32" s="348"/>
      <c r="C32" s="350"/>
      <c r="D32" s="153"/>
      <c r="E32" s="179"/>
      <c r="F32" s="180"/>
      <c r="G32" s="180" t="str">
        <f t="shared" si="1"/>
        <v/>
      </c>
      <c r="H32" s="154"/>
      <c r="I32" s="155"/>
      <c r="J32" s="156"/>
      <c r="K32" s="129"/>
    </row>
    <row r="33" spans="1:11" ht="15" customHeight="1">
      <c r="A33" s="125"/>
      <c r="B33" s="349"/>
      <c r="C33" s="351"/>
      <c r="D33" s="157"/>
      <c r="E33" s="177"/>
      <c r="F33" s="178"/>
      <c r="G33" s="178" t="str">
        <f t="shared" si="1"/>
        <v/>
      </c>
      <c r="H33" s="158"/>
      <c r="I33" s="159"/>
      <c r="J33" s="160"/>
      <c r="K33" s="129"/>
    </row>
    <row r="34" spans="1:11" ht="15" customHeight="1">
      <c r="A34" s="125"/>
      <c r="B34" s="348"/>
      <c r="C34" s="350"/>
      <c r="D34" s="153"/>
      <c r="E34" s="179"/>
      <c r="F34" s="180"/>
      <c r="G34" s="180" t="str">
        <f t="shared" si="1"/>
        <v/>
      </c>
      <c r="H34" s="154"/>
      <c r="I34" s="155"/>
      <c r="J34" s="156"/>
      <c r="K34" s="129"/>
    </row>
    <row r="35" spans="1:11" ht="15" customHeight="1">
      <c r="A35" s="125"/>
      <c r="B35" s="349"/>
      <c r="C35" s="351"/>
      <c r="D35" s="157"/>
      <c r="E35" s="177"/>
      <c r="F35" s="178"/>
      <c r="G35" s="178" t="str">
        <f t="shared" si="1"/>
        <v/>
      </c>
      <c r="H35" s="158"/>
      <c r="I35" s="159"/>
      <c r="J35" s="160"/>
      <c r="K35" s="129"/>
    </row>
    <row r="36" spans="1:11" ht="15" customHeight="1">
      <c r="A36" s="125"/>
      <c r="B36" s="348"/>
      <c r="C36" s="350"/>
      <c r="D36" s="153"/>
      <c r="E36" s="179"/>
      <c r="F36" s="180"/>
      <c r="G36" s="180" t="str">
        <f t="shared" si="1"/>
        <v/>
      </c>
      <c r="H36" s="154"/>
      <c r="I36" s="155"/>
      <c r="J36" s="156"/>
      <c r="K36" s="129"/>
    </row>
    <row r="37" spans="1:11" ht="15" customHeight="1">
      <c r="A37" s="125"/>
      <c r="B37" s="349"/>
      <c r="C37" s="351"/>
      <c r="D37" s="157"/>
      <c r="E37" s="177"/>
      <c r="F37" s="178"/>
      <c r="G37" s="178" t="str">
        <f t="shared" si="1"/>
        <v/>
      </c>
      <c r="H37" s="158"/>
      <c r="I37" s="159"/>
      <c r="J37" s="160"/>
      <c r="K37" s="129"/>
    </row>
    <row r="38" spans="1:11" ht="15" customHeight="1">
      <c r="A38" s="125"/>
      <c r="B38" s="348"/>
      <c r="C38" s="350"/>
      <c r="D38" s="153"/>
      <c r="E38" s="179"/>
      <c r="F38" s="180"/>
      <c r="G38" s="180" t="str">
        <f>IF(E38="","",+INT(E38*F38))</f>
        <v/>
      </c>
      <c r="H38" s="154"/>
      <c r="I38" s="155"/>
      <c r="J38" s="156"/>
      <c r="K38" s="129"/>
    </row>
    <row r="39" spans="1:11" ht="15" customHeight="1" thickBot="1">
      <c r="A39" s="125"/>
      <c r="B39" s="352"/>
      <c r="C39" s="353"/>
      <c r="D39" s="164"/>
      <c r="E39" s="181"/>
      <c r="F39" s="182"/>
      <c r="G39" s="182" t="str">
        <f>IF(E39="","",+INT(E39*F39))</f>
        <v/>
      </c>
      <c r="H39" s="165"/>
      <c r="I39" s="166"/>
      <c r="J39" s="167"/>
      <c r="K39" s="129"/>
    </row>
    <row r="40" spans="1:11" ht="3.75" customHeight="1" thickBot="1">
      <c r="A40" s="131"/>
      <c r="B40" s="168"/>
      <c r="C40" s="169"/>
      <c r="D40" s="168"/>
      <c r="E40" s="170"/>
      <c r="F40" s="171"/>
      <c r="G40" s="171"/>
      <c r="H40" s="171"/>
      <c r="I40" s="172"/>
      <c r="J40" s="173"/>
      <c r="K40" s="132"/>
    </row>
    <row r="41" spans="1:11" ht="4.5" customHeight="1" thickBot="1">
      <c r="B41" s="174"/>
      <c r="C41" s="174"/>
      <c r="D41" s="174"/>
      <c r="E41" s="174"/>
      <c r="F41" s="174"/>
      <c r="G41" s="174"/>
      <c r="H41" s="174"/>
      <c r="I41" s="174"/>
      <c r="J41" s="174"/>
    </row>
    <row r="42" spans="1:11" ht="20.25" customHeight="1">
      <c r="A42" s="123"/>
      <c r="B42" s="139"/>
      <c r="C42" s="175"/>
      <c r="D42" s="143"/>
      <c r="E42" s="144"/>
      <c r="F42" s="143"/>
      <c r="G42" s="175"/>
      <c r="H42" s="175"/>
      <c r="I42" s="175"/>
      <c r="J42" s="176"/>
      <c r="K42" s="124"/>
    </row>
    <row r="43" spans="1:11" ht="12.95" customHeight="1">
      <c r="A43" s="125"/>
      <c r="B43" s="135"/>
      <c r="C43" s="136"/>
      <c r="D43" s="356" t="s">
        <v>173</v>
      </c>
      <c r="E43" s="356"/>
      <c r="F43" s="356"/>
      <c r="G43" s="136"/>
      <c r="H43" s="136" t="s">
        <v>174</v>
      </c>
      <c r="I43" s="136"/>
      <c r="J43" s="137"/>
      <c r="K43" s="129"/>
    </row>
    <row r="44" spans="1:11" ht="15" customHeight="1">
      <c r="A44" s="125"/>
      <c r="B44" s="357"/>
      <c r="C44" s="357"/>
      <c r="D44" s="356"/>
      <c r="E44" s="356"/>
      <c r="F44" s="356"/>
      <c r="G44" s="136"/>
      <c r="H44" s="136"/>
      <c r="I44" s="136"/>
      <c r="J44" s="136"/>
      <c r="K44" s="129"/>
    </row>
    <row r="45" spans="1:11" ht="15" customHeight="1">
      <c r="A45" s="125"/>
      <c r="B45" s="358"/>
      <c r="C45" s="358"/>
      <c r="D45" s="356"/>
      <c r="E45" s="356"/>
      <c r="F45" s="356"/>
      <c r="G45" s="136"/>
      <c r="H45" s="136"/>
      <c r="I45" s="136"/>
      <c r="J45" s="136"/>
      <c r="K45" s="129"/>
    </row>
    <row r="46" spans="1:11" ht="6" customHeight="1" thickBot="1">
      <c r="A46" s="125"/>
      <c r="B46" s="127"/>
      <c r="C46" s="127"/>
      <c r="D46" s="127"/>
      <c r="E46" s="148"/>
      <c r="F46" s="149"/>
      <c r="G46" s="127"/>
      <c r="H46" s="127" t="s">
        <v>175</v>
      </c>
      <c r="I46" s="147"/>
      <c r="J46" s="127"/>
      <c r="K46" s="129"/>
    </row>
    <row r="47" spans="1:11" ht="21.75" customHeight="1">
      <c r="A47" s="125"/>
      <c r="B47" s="150" t="s">
        <v>176</v>
      </c>
      <c r="C47" s="151" t="s">
        <v>177</v>
      </c>
      <c r="D47" s="151" t="s">
        <v>178</v>
      </c>
      <c r="E47" s="152" t="s">
        <v>179</v>
      </c>
      <c r="F47" s="151" t="s">
        <v>180</v>
      </c>
      <c r="G47" s="151" t="s">
        <v>151</v>
      </c>
      <c r="H47" s="151"/>
      <c r="I47" s="354" t="s">
        <v>181</v>
      </c>
      <c r="J47" s="355"/>
      <c r="K47" s="130"/>
    </row>
    <row r="48" spans="1:11" ht="15" customHeight="1">
      <c r="A48" s="125"/>
      <c r="B48" s="348"/>
      <c r="C48" s="350"/>
      <c r="D48" s="153"/>
      <c r="E48" s="179"/>
      <c r="F48" s="180"/>
      <c r="G48" s="180" t="str">
        <f>IF(E48="","",+INT(E48*F48))</f>
        <v/>
      </c>
      <c r="H48" s="154"/>
      <c r="I48" s="155"/>
      <c r="J48" s="156"/>
      <c r="K48" s="129"/>
    </row>
    <row r="49" spans="1:11" ht="15" customHeight="1">
      <c r="A49" s="125"/>
      <c r="B49" s="349"/>
      <c r="C49" s="351"/>
      <c r="D49" s="157"/>
      <c r="E49" s="177"/>
      <c r="F49" s="178"/>
      <c r="G49" s="178" t="str">
        <f>IF(E49="","",+INT(E49*F49))</f>
        <v/>
      </c>
      <c r="H49" s="158"/>
      <c r="I49" s="159"/>
      <c r="J49" s="160"/>
      <c r="K49" s="129"/>
    </row>
    <row r="50" spans="1:11" ht="15" customHeight="1">
      <c r="A50" s="125"/>
      <c r="B50" s="348"/>
      <c r="C50" s="350"/>
      <c r="D50" s="153"/>
      <c r="E50" s="179"/>
      <c r="F50" s="180"/>
      <c r="G50" s="180" t="str">
        <f t="shared" ref="G50:G77" si="2">IF(E50="","",+INT(E50*F50))</f>
        <v/>
      </c>
      <c r="H50" s="154"/>
      <c r="I50" s="155"/>
      <c r="J50" s="156"/>
      <c r="K50" s="129"/>
    </row>
    <row r="51" spans="1:11" ht="15" customHeight="1">
      <c r="A51" s="125"/>
      <c r="B51" s="349"/>
      <c r="C51" s="351"/>
      <c r="D51" s="157"/>
      <c r="E51" s="177"/>
      <c r="F51" s="178"/>
      <c r="G51" s="178" t="str">
        <f t="shared" si="2"/>
        <v/>
      </c>
      <c r="H51" s="158"/>
      <c r="I51" s="159"/>
      <c r="J51" s="160"/>
      <c r="K51" s="129"/>
    </row>
    <row r="52" spans="1:11" ht="15" customHeight="1">
      <c r="A52" s="125"/>
      <c r="B52" s="348"/>
      <c r="C52" s="350"/>
      <c r="D52" s="153"/>
      <c r="E52" s="179"/>
      <c r="F52" s="180"/>
      <c r="G52" s="180" t="str">
        <f t="shared" si="2"/>
        <v/>
      </c>
      <c r="H52" s="154"/>
      <c r="I52" s="155"/>
      <c r="J52" s="156"/>
      <c r="K52" s="129"/>
    </row>
    <row r="53" spans="1:11" ht="15" customHeight="1">
      <c r="A53" s="125"/>
      <c r="B53" s="349"/>
      <c r="C53" s="351"/>
      <c r="D53" s="157"/>
      <c r="E53" s="177"/>
      <c r="F53" s="178"/>
      <c r="G53" s="178" t="str">
        <f t="shared" si="2"/>
        <v/>
      </c>
      <c r="H53" s="158"/>
      <c r="I53" s="159"/>
      <c r="J53" s="160"/>
      <c r="K53" s="129"/>
    </row>
    <row r="54" spans="1:11" ht="15" customHeight="1">
      <c r="A54" s="125"/>
      <c r="B54" s="348"/>
      <c r="C54" s="350"/>
      <c r="D54" s="153"/>
      <c r="E54" s="179"/>
      <c r="F54" s="180"/>
      <c r="G54" s="180" t="str">
        <f t="shared" si="2"/>
        <v/>
      </c>
      <c r="H54" s="154"/>
      <c r="I54" s="155"/>
      <c r="J54" s="156"/>
      <c r="K54" s="129"/>
    </row>
    <row r="55" spans="1:11" ht="15" customHeight="1">
      <c r="A55" s="125"/>
      <c r="B55" s="349"/>
      <c r="C55" s="351"/>
      <c r="D55" s="157"/>
      <c r="E55" s="177"/>
      <c r="F55" s="178"/>
      <c r="G55" s="178" t="str">
        <f t="shared" si="2"/>
        <v/>
      </c>
      <c r="H55" s="158"/>
      <c r="I55" s="159"/>
      <c r="J55" s="160"/>
      <c r="K55" s="129"/>
    </row>
    <row r="56" spans="1:11" ht="15" customHeight="1">
      <c r="A56" s="125"/>
      <c r="B56" s="348"/>
      <c r="C56" s="350"/>
      <c r="D56" s="153"/>
      <c r="E56" s="179"/>
      <c r="F56" s="180"/>
      <c r="G56" s="180" t="str">
        <f t="shared" si="2"/>
        <v/>
      </c>
      <c r="H56" s="154"/>
      <c r="I56" s="155"/>
      <c r="J56" s="156"/>
      <c r="K56" s="129"/>
    </row>
    <row r="57" spans="1:11" ht="15" customHeight="1">
      <c r="A57" s="125"/>
      <c r="B57" s="349"/>
      <c r="C57" s="351"/>
      <c r="D57" s="157"/>
      <c r="E57" s="177"/>
      <c r="F57" s="178"/>
      <c r="G57" s="178" t="str">
        <f t="shared" si="2"/>
        <v/>
      </c>
      <c r="H57" s="158"/>
      <c r="I57" s="159"/>
      <c r="J57" s="160"/>
      <c r="K57" s="129"/>
    </row>
    <row r="58" spans="1:11" ht="15" customHeight="1">
      <c r="A58" s="125"/>
      <c r="B58" s="348"/>
      <c r="C58" s="350"/>
      <c r="D58" s="153"/>
      <c r="E58" s="179"/>
      <c r="F58" s="180"/>
      <c r="G58" s="180" t="str">
        <f t="shared" si="2"/>
        <v/>
      </c>
      <c r="H58" s="154"/>
      <c r="I58" s="155"/>
      <c r="J58" s="156"/>
      <c r="K58" s="129"/>
    </row>
    <row r="59" spans="1:11" ht="15" customHeight="1">
      <c r="A59" s="125"/>
      <c r="B59" s="349"/>
      <c r="C59" s="351"/>
      <c r="D59" s="157"/>
      <c r="E59" s="177"/>
      <c r="F59" s="178"/>
      <c r="G59" s="178" t="str">
        <f t="shared" si="2"/>
        <v/>
      </c>
      <c r="H59" s="158"/>
      <c r="I59" s="159"/>
      <c r="J59" s="160"/>
      <c r="K59" s="129"/>
    </row>
    <row r="60" spans="1:11" ht="15" customHeight="1">
      <c r="A60" s="125"/>
      <c r="B60" s="348"/>
      <c r="C60" s="350"/>
      <c r="D60" s="153"/>
      <c r="E60" s="179"/>
      <c r="F60" s="180"/>
      <c r="G60" s="180" t="str">
        <f t="shared" si="2"/>
        <v/>
      </c>
      <c r="H60" s="154"/>
      <c r="I60" s="155"/>
      <c r="J60" s="156"/>
      <c r="K60" s="129"/>
    </row>
    <row r="61" spans="1:11" ht="15" customHeight="1">
      <c r="A61" s="125"/>
      <c r="B61" s="349"/>
      <c r="C61" s="351"/>
      <c r="D61" s="157"/>
      <c r="E61" s="177"/>
      <c r="F61" s="178"/>
      <c r="G61" s="178" t="str">
        <f t="shared" si="2"/>
        <v/>
      </c>
      <c r="H61" s="158"/>
      <c r="I61" s="159"/>
      <c r="J61" s="160"/>
      <c r="K61" s="129"/>
    </row>
    <row r="62" spans="1:11" ht="15" customHeight="1">
      <c r="A62" s="125"/>
      <c r="B62" s="348"/>
      <c r="C62" s="350"/>
      <c r="D62" s="153"/>
      <c r="E62" s="179"/>
      <c r="F62" s="180"/>
      <c r="G62" s="180" t="str">
        <f t="shared" si="2"/>
        <v/>
      </c>
      <c r="H62" s="154"/>
      <c r="I62" s="155"/>
      <c r="J62" s="156"/>
      <c r="K62" s="129"/>
    </row>
    <row r="63" spans="1:11" ht="15" customHeight="1">
      <c r="A63" s="125"/>
      <c r="B63" s="349"/>
      <c r="C63" s="351"/>
      <c r="D63" s="157"/>
      <c r="E63" s="177"/>
      <c r="F63" s="178"/>
      <c r="G63" s="178" t="str">
        <f t="shared" si="2"/>
        <v/>
      </c>
      <c r="H63" s="158"/>
      <c r="I63" s="159"/>
      <c r="J63" s="160"/>
      <c r="K63" s="129"/>
    </row>
    <row r="64" spans="1:11" ht="15" customHeight="1">
      <c r="A64" s="125"/>
      <c r="B64" s="348"/>
      <c r="C64" s="350"/>
      <c r="D64" s="153"/>
      <c r="E64" s="179"/>
      <c r="F64" s="180"/>
      <c r="G64" s="180" t="str">
        <f t="shared" si="2"/>
        <v/>
      </c>
      <c r="H64" s="154"/>
      <c r="I64" s="155"/>
      <c r="J64" s="156"/>
      <c r="K64" s="129"/>
    </row>
    <row r="65" spans="1:11" ht="15" customHeight="1">
      <c r="A65" s="125"/>
      <c r="B65" s="349"/>
      <c r="C65" s="351"/>
      <c r="D65" s="157"/>
      <c r="E65" s="177"/>
      <c r="F65" s="178"/>
      <c r="G65" s="178" t="str">
        <f t="shared" si="2"/>
        <v/>
      </c>
      <c r="H65" s="158"/>
      <c r="I65" s="159"/>
      <c r="J65" s="160"/>
      <c r="K65" s="129"/>
    </row>
    <row r="66" spans="1:11" ht="15" customHeight="1">
      <c r="A66" s="125"/>
      <c r="B66" s="348"/>
      <c r="C66" s="350"/>
      <c r="D66" s="153"/>
      <c r="E66" s="179"/>
      <c r="F66" s="180"/>
      <c r="G66" s="180" t="str">
        <f t="shared" si="2"/>
        <v/>
      </c>
      <c r="H66" s="154"/>
      <c r="I66" s="155"/>
      <c r="J66" s="156"/>
      <c r="K66" s="129"/>
    </row>
    <row r="67" spans="1:11" ht="15" customHeight="1">
      <c r="A67" s="125"/>
      <c r="B67" s="349"/>
      <c r="C67" s="351"/>
      <c r="D67" s="157"/>
      <c r="E67" s="177"/>
      <c r="F67" s="178"/>
      <c r="G67" s="178" t="str">
        <f t="shared" si="2"/>
        <v/>
      </c>
      <c r="H67" s="158"/>
      <c r="I67" s="159"/>
      <c r="J67" s="160"/>
      <c r="K67" s="129"/>
    </row>
    <row r="68" spans="1:11" ht="15" customHeight="1">
      <c r="A68" s="125"/>
      <c r="B68" s="348"/>
      <c r="C68" s="350"/>
      <c r="D68" s="153"/>
      <c r="E68" s="179"/>
      <c r="F68" s="180"/>
      <c r="G68" s="180" t="str">
        <f t="shared" si="2"/>
        <v/>
      </c>
      <c r="H68" s="154"/>
      <c r="I68" s="155"/>
      <c r="J68" s="156"/>
      <c r="K68" s="129"/>
    </row>
    <row r="69" spans="1:11" ht="15" customHeight="1">
      <c r="A69" s="125"/>
      <c r="B69" s="349"/>
      <c r="C69" s="351"/>
      <c r="D69" s="157"/>
      <c r="E69" s="177"/>
      <c r="F69" s="178"/>
      <c r="G69" s="178" t="str">
        <f t="shared" si="2"/>
        <v/>
      </c>
      <c r="H69" s="158"/>
      <c r="I69" s="159"/>
      <c r="J69" s="160"/>
      <c r="K69" s="129"/>
    </row>
    <row r="70" spans="1:11" ht="15" customHeight="1">
      <c r="A70" s="125"/>
      <c r="B70" s="348"/>
      <c r="C70" s="350"/>
      <c r="D70" s="161"/>
      <c r="E70" s="179"/>
      <c r="F70" s="180"/>
      <c r="G70" s="180" t="str">
        <f t="shared" si="2"/>
        <v/>
      </c>
      <c r="H70" s="162"/>
      <c r="I70" s="163"/>
      <c r="J70" s="156"/>
      <c r="K70" s="129"/>
    </row>
    <row r="71" spans="1:11" ht="15" customHeight="1">
      <c r="A71" s="125"/>
      <c r="B71" s="349"/>
      <c r="C71" s="351"/>
      <c r="D71" s="161"/>
      <c r="E71" s="177"/>
      <c r="F71" s="178"/>
      <c r="G71" s="178" t="str">
        <f t="shared" si="2"/>
        <v/>
      </c>
      <c r="H71" s="162"/>
      <c r="I71" s="163"/>
      <c r="J71" s="160"/>
      <c r="K71" s="129"/>
    </row>
    <row r="72" spans="1:11" ht="15" customHeight="1">
      <c r="A72" s="125"/>
      <c r="B72" s="348"/>
      <c r="C72" s="350"/>
      <c r="D72" s="153"/>
      <c r="E72" s="179"/>
      <c r="F72" s="180"/>
      <c r="G72" s="180" t="str">
        <f t="shared" si="2"/>
        <v/>
      </c>
      <c r="H72" s="154"/>
      <c r="I72" s="155"/>
      <c r="J72" s="156"/>
      <c r="K72" s="129"/>
    </row>
    <row r="73" spans="1:11" ht="15" customHeight="1">
      <c r="A73" s="125"/>
      <c r="B73" s="349"/>
      <c r="C73" s="351"/>
      <c r="D73" s="157"/>
      <c r="E73" s="177"/>
      <c r="F73" s="178"/>
      <c r="G73" s="178" t="str">
        <f t="shared" si="2"/>
        <v/>
      </c>
      <c r="H73" s="158"/>
      <c r="I73" s="159"/>
      <c r="J73" s="160"/>
      <c r="K73" s="129"/>
    </row>
    <row r="74" spans="1:11" ht="15" customHeight="1">
      <c r="A74" s="125"/>
      <c r="B74" s="348"/>
      <c r="C74" s="350"/>
      <c r="D74" s="153"/>
      <c r="E74" s="179"/>
      <c r="F74" s="180"/>
      <c r="G74" s="180" t="str">
        <f t="shared" si="2"/>
        <v/>
      </c>
      <c r="H74" s="154"/>
      <c r="I74" s="155"/>
      <c r="J74" s="156"/>
      <c r="K74" s="129"/>
    </row>
    <row r="75" spans="1:11" ht="15" customHeight="1">
      <c r="A75" s="125"/>
      <c r="B75" s="349"/>
      <c r="C75" s="351"/>
      <c r="D75" s="157"/>
      <c r="E75" s="177"/>
      <c r="F75" s="178"/>
      <c r="G75" s="178" t="str">
        <f t="shared" si="2"/>
        <v/>
      </c>
      <c r="H75" s="158"/>
      <c r="I75" s="159"/>
      <c r="J75" s="160"/>
      <c r="K75" s="129"/>
    </row>
    <row r="76" spans="1:11" ht="15" customHeight="1">
      <c r="A76" s="125"/>
      <c r="B76" s="348"/>
      <c r="C76" s="350"/>
      <c r="D76" s="153"/>
      <c r="E76" s="179"/>
      <c r="F76" s="180"/>
      <c r="G76" s="180" t="str">
        <f t="shared" si="2"/>
        <v/>
      </c>
      <c r="H76" s="154"/>
      <c r="I76" s="155"/>
      <c r="J76" s="156"/>
      <c r="K76" s="129"/>
    </row>
    <row r="77" spans="1:11" ht="15" customHeight="1">
      <c r="A77" s="125"/>
      <c r="B77" s="349"/>
      <c r="C77" s="351"/>
      <c r="D77" s="157"/>
      <c r="E77" s="177"/>
      <c r="F77" s="178"/>
      <c r="G77" s="178" t="str">
        <f t="shared" si="2"/>
        <v/>
      </c>
      <c r="H77" s="158"/>
      <c r="I77" s="159"/>
      <c r="J77" s="160"/>
      <c r="K77" s="129"/>
    </row>
    <row r="78" spans="1:11" ht="15" customHeight="1">
      <c r="A78" s="125"/>
      <c r="B78" s="348"/>
      <c r="C78" s="350"/>
      <c r="D78" s="153"/>
      <c r="E78" s="179"/>
      <c r="F78" s="180"/>
      <c r="G78" s="180" t="str">
        <f>IF(E78="","",+INT(E78*F78))</f>
        <v/>
      </c>
      <c r="H78" s="154"/>
      <c r="I78" s="155"/>
      <c r="J78" s="156"/>
      <c r="K78" s="129"/>
    </row>
    <row r="79" spans="1:11" ht="15" customHeight="1" thickBot="1">
      <c r="A79" s="125"/>
      <c r="B79" s="352"/>
      <c r="C79" s="353"/>
      <c r="D79" s="164"/>
      <c r="E79" s="181"/>
      <c r="F79" s="182"/>
      <c r="G79" s="182" t="str">
        <f>IF(E79="","",+INT(E79*F79))</f>
        <v/>
      </c>
      <c r="H79" s="165"/>
      <c r="I79" s="166"/>
      <c r="J79" s="167"/>
      <c r="K79" s="129"/>
    </row>
    <row r="80" spans="1:11" ht="3.75" customHeight="1" thickBot="1">
      <c r="A80" s="131"/>
      <c r="B80" s="168"/>
      <c r="C80" s="169"/>
      <c r="D80" s="168"/>
      <c r="E80" s="170"/>
      <c r="F80" s="171"/>
      <c r="G80" s="171"/>
      <c r="H80" s="171"/>
      <c r="I80" s="172"/>
      <c r="J80" s="173"/>
      <c r="K80" s="132"/>
    </row>
    <row r="81" spans="2:10">
      <c r="B81" s="174"/>
      <c r="C81" s="174"/>
      <c r="D81" s="174"/>
      <c r="E81" s="174"/>
      <c r="F81" s="174"/>
      <c r="G81" s="174"/>
      <c r="H81" s="174"/>
      <c r="I81" s="174"/>
      <c r="J81" s="174"/>
    </row>
    <row r="82" spans="2:10">
      <c r="B82" s="174"/>
      <c r="C82" s="174"/>
      <c r="D82" s="174"/>
      <c r="E82" s="174"/>
      <c r="F82" s="174"/>
      <c r="G82" s="174"/>
      <c r="H82" s="174"/>
      <c r="I82" s="174"/>
      <c r="J82" s="174"/>
    </row>
    <row r="83" spans="2:10">
      <c r="B83" s="174"/>
      <c r="C83" s="174"/>
      <c r="D83" s="174"/>
      <c r="E83" s="174"/>
      <c r="F83" s="174"/>
      <c r="G83" s="174"/>
      <c r="H83" s="174"/>
      <c r="I83" s="174"/>
      <c r="J83" s="174"/>
    </row>
    <row r="84" spans="2:10">
      <c r="B84" s="174"/>
      <c r="C84" s="174"/>
      <c r="D84" s="174"/>
      <c r="E84" s="174"/>
      <c r="F84" s="174"/>
      <c r="G84" s="174"/>
      <c r="H84" s="174"/>
      <c r="I84" s="174"/>
      <c r="J84" s="174"/>
    </row>
  </sheetData>
  <mergeCells count="72">
    <mergeCell ref="I47:J47"/>
    <mergeCell ref="D3:F5"/>
    <mergeCell ref="B4:C4"/>
    <mergeCell ref="B5:C5"/>
    <mergeCell ref="I7:J7"/>
    <mergeCell ref="D43:F45"/>
    <mergeCell ref="B44:C44"/>
    <mergeCell ref="B45:C45"/>
    <mergeCell ref="B8:B9"/>
    <mergeCell ref="C8:C9"/>
    <mergeCell ref="B14:B15"/>
    <mergeCell ref="C14:C15"/>
    <mergeCell ref="B16:B17"/>
    <mergeCell ref="C16:C17"/>
    <mergeCell ref="B10:B11"/>
    <mergeCell ref="C10:C11"/>
    <mergeCell ref="B12:B13"/>
    <mergeCell ref="C12:C13"/>
    <mergeCell ref="B22:B23"/>
    <mergeCell ref="C22:C23"/>
    <mergeCell ref="B24:B25"/>
    <mergeCell ref="C24:C25"/>
    <mergeCell ref="B18:B19"/>
    <mergeCell ref="C18:C19"/>
    <mergeCell ref="B20:B21"/>
    <mergeCell ref="C20:C21"/>
    <mergeCell ref="B30:B31"/>
    <mergeCell ref="C30:C31"/>
    <mergeCell ref="B32:B33"/>
    <mergeCell ref="C32:C33"/>
    <mergeCell ref="B26:B27"/>
    <mergeCell ref="C26:C27"/>
    <mergeCell ref="B28:B29"/>
    <mergeCell ref="C28:C29"/>
    <mergeCell ref="B38:B39"/>
    <mergeCell ref="C38:C39"/>
    <mergeCell ref="B34:B35"/>
    <mergeCell ref="C34:C35"/>
    <mergeCell ref="B36:B37"/>
    <mergeCell ref="C36:C37"/>
    <mergeCell ref="B52:B53"/>
    <mergeCell ref="C52:C53"/>
    <mergeCell ref="B54:B55"/>
    <mergeCell ref="C54:C55"/>
    <mergeCell ref="B48:B49"/>
    <mergeCell ref="C48:C49"/>
    <mergeCell ref="B50:B51"/>
    <mergeCell ref="C50:C51"/>
    <mergeCell ref="B60:B61"/>
    <mergeCell ref="C60:C61"/>
    <mergeCell ref="B62:B63"/>
    <mergeCell ref="C62:C63"/>
    <mergeCell ref="B56:B57"/>
    <mergeCell ref="C56:C57"/>
    <mergeCell ref="B58:B59"/>
    <mergeCell ref="C58:C59"/>
    <mergeCell ref="B68:B69"/>
    <mergeCell ref="C68:C69"/>
    <mergeCell ref="B70:B71"/>
    <mergeCell ref="C70:C71"/>
    <mergeCell ref="B64:B65"/>
    <mergeCell ref="C64:C65"/>
    <mergeCell ref="B66:B67"/>
    <mergeCell ref="C66:C67"/>
    <mergeCell ref="B76:B77"/>
    <mergeCell ref="C76:C77"/>
    <mergeCell ref="B78:B79"/>
    <mergeCell ref="C78:C79"/>
    <mergeCell ref="B72:B73"/>
    <mergeCell ref="C72:C73"/>
    <mergeCell ref="B74:B75"/>
    <mergeCell ref="C74:C75"/>
  </mergeCells>
  <phoneticPr fontId="2"/>
  <pageMargins left="0" right="0" top="0.59055118110236227" bottom="0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帳票イメージ工種別内訳!Print_Area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柴田 紀彦</cp:lastModifiedBy>
  <cp:lastPrinted>2009-04-06T01:50:01Z</cp:lastPrinted>
  <dcterms:created xsi:type="dcterms:W3CDTF">2001-12-08T17:30:14Z</dcterms:created>
  <dcterms:modified xsi:type="dcterms:W3CDTF">2012-02-27T05:38:59Z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2012/02/27</vt:lpwstr>
  </property>
</Properties>
</file>