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-03\sk\経営戦略推進室\10データ\標準\131128低入札\"/>
    </mc:Choice>
  </mc:AlternateContent>
  <bookViews>
    <workbookView xWindow="255" yWindow="1005" windowWidth="17475" windowHeight="11115" tabRatio="696" activeTab="3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4">帳票イメージ!$A$1:$M$86</definedName>
    <definedName name="_xlnm.Print_Area" localSheetId="3">帳票イメージ工種別内訳!$A$1:$V$24</definedName>
  </definedNames>
  <calcPr calcId="152511"/>
</workbook>
</file>

<file path=xl/calcChain.xml><?xml version="1.0" encoding="utf-8"?>
<calcChain xmlns="http://schemas.openxmlformats.org/spreadsheetml/2006/main">
  <c r="O20" i="13" l="1"/>
  <c r="O7" i="13"/>
  <c r="Q7" i="13"/>
  <c r="P7" i="13" s="1"/>
  <c r="O8" i="13"/>
  <c r="Q8" i="13"/>
  <c r="P8" i="13" s="1"/>
  <c r="O9" i="13"/>
  <c r="Q9" i="13"/>
  <c r="P9" i="13" s="1"/>
  <c r="O10" i="13"/>
  <c r="P10" i="13"/>
  <c r="Q10" i="13"/>
  <c r="O11" i="13"/>
  <c r="Q11" i="13"/>
  <c r="P11" i="13" s="1"/>
  <c r="O12" i="13"/>
  <c r="Q12" i="13"/>
  <c r="P12" i="13" s="1"/>
  <c r="O13" i="13"/>
  <c r="Q13" i="13"/>
  <c r="P13" i="13" s="1"/>
  <c r="O14" i="13"/>
  <c r="P14" i="13"/>
  <c r="Q14" i="13"/>
  <c r="O15" i="13"/>
  <c r="Q15" i="13"/>
  <c r="P15" i="13" s="1"/>
  <c r="O16" i="13"/>
  <c r="Q16" i="13"/>
  <c r="P16" i="13" s="1"/>
  <c r="O17" i="13"/>
  <c r="Q17" i="13"/>
  <c r="P17" i="13" s="1"/>
  <c r="O18" i="13"/>
  <c r="P18" i="13"/>
  <c r="Q18" i="13"/>
  <c r="O19" i="13"/>
  <c r="Q19" i="13"/>
  <c r="P19" i="13" s="1"/>
  <c r="Q20" i="13"/>
  <c r="P20" i="13" s="1"/>
  <c r="Q6" i="13"/>
  <c r="O6" i="13"/>
  <c r="P6" i="13" l="1"/>
  <c r="N17" i="13"/>
  <c r="M17" i="13"/>
  <c r="L17" i="13"/>
  <c r="K17" i="13"/>
  <c r="H17" i="13"/>
  <c r="G17" i="13"/>
  <c r="F17" i="13"/>
  <c r="E17" i="13"/>
  <c r="D17" i="13"/>
  <c r="C17" i="13"/>
  <c r="B17" i="13"/>
  <c r="N16" i="13"/>
  <c r="M16" i="13"/>
  <c r="L16" i="13"/>
  <c r="K16" i="13"/>
  <c r="H16" i="13"/>
  <c r="G16" i="13"/>
  <c r="F16" i="13"/>
  <c r="E16" i="13"/>
  <c r="D16" i="13"/>
  <c r="C16" i="13"/>
  <c r="B16" i="13"/>
  <c r="N15" i="13"/>
  <c r="M15" i="13"/>
  <c r="L15" i="13"/>
  <c r="K15" i="13"/>
  <c r="H15" i="13"/>
  <c r="G15" i="13"/>
  <c r="F15" i="13"/>
  <c r="E15" i="13"/>
  <c r="D15" i="13"/>
  <c r="C15" i="13"/>
  <c r="B15" i="13"/>
  <c r="B7" i="13" l="1"/>
  <c r="C7" i="13"/>
  <c r="D7" i="13"/>
  <c r="E7" i="13"/>
  <c r="F7" i="13"/>
  <c r="G7" i="13"/>
  <c r="H7" i="13"/>
  <c r="B8" i="13"/>
  <c r="C8" i="13"/>
  <c r="D8" i="13"/>
  <c r="E8" i="13"/>
  <c r="F8" i="13"/>
  <c r="G8" i="13"/>
  <c r="H8" i="13"/>
  <c r="B9" i="13"/>
  <c r="C9" i="13"/>
  <c r="D9" i="13"/>
  <c r="E9" i="13"/>
  <c r="F9" i="13"/>
  <c r="G9" i="13"/>
  <c r="H9" i="13"/>
  <c r="B10" i="13"/>
  <c r="C10" i="13"/>
  <c r="D10" i="13"/>
  <c r="E10" i="13"/>
  <c r="F10" i="13"/>
  <c r="G10" i="13"/>
  <c r="H10" i="13"/>
  <c r="B11" i="13"/>
  <c r="C11" i="13"/>
  <c r="D11" i="13"/>
  <c r="E11" i="13"/>
  <c r="F11" i="13"/>
  <c r="G11" i="13"/>
  <c r="H11" i="13"/>
  <c r="B12" i="13"/>
  <c r="C12" i="13"/>
  <c r="D12" i="13"/>
  <c r="E12" i="13"/>
  <c r="F12" i="13"/>
  <c r="G12" i="13"/>
  <c r="H12" i="13"/>
  <c r="B13" i="13"/>
  <c r="C13" i="13"/>
  <c r="D13" i="13"/>
  <c r="E13" i="13"/>
  <c r="F13" i="13"/>
  <c r="G13" i="13"/>
  <c r="H13" i="13"/>
  <c r="B14" i="13"/>
  <c r="C14" i="13"/>
  <c r="D14" i="13"/>
  <c r="E14" i="13"/>
  <c r="F14" i="13"/>
  <c r="G14" i="13"/>
  <c r="H14" i="13"/>
  <c r="B18" i="13"/>
  <c r="C18" i="13"/>
  <c r="D18" i="13"/>
  <c r="E18" i="13"/>
  <c r="F18" i="13"/>
  <c r="G18" i="13"/>
  <c r="H18" i="13"/>
  <c r="B19" i="13"/>
  <c r="C19" i="13"/>
  <c r="D19" i="13"/>
  <c r="E19" i="13"/>
  <c r="F19" i="13"/>
  <c r="G19" i="13"/>
  <c r="H19" i="13"/>
  <c r="B20" i="13"/>
  <c r="C20" i="13"/>
  <c r="D20" i="13"/>
  <c r="E20" i="13"/>
  <c r="F20" i="13"/>
  <c r="G20" i="13"/>
  <c r="H20" i="13"/>
  <c r="K8" i="13" l="1"/>
  <c r="L8" i="13"/>
  <c r="K9" i="13"/>
  <c r="L9" i="13"/>
  <c r="K10" i="13"/>
  <c r="L10" i="13"/>
  <c r="K11" i="13"/>
  <c r="L11" i="13"/>
  <c r="K12" i="13"/>
  <c r="L12" i="13"/>
  <c r="K13" i="13"/>
  <c r="L13" i="13"/>
  <c r="K14" i="13"/>
  <c r="L14" i="13"/>
  <c r="K18" i="13"/>
  <c r="L18" i="13"/>
  <c r="K19" i="13"/>
  <c r="L19" i="13"/>
  <c r="K20" i="13"/>
  <c r="L20" i="13"/>
  <c r="L7" i="13"/>
  <c r="K7" i="13"/>
  <c r="M7" i="13" l="1"/>
  <c r="N7" i="13"/>
  <c r="M8" i="13"/>
  <c r="N8" i="13"/>
  <c r="M9" i="13"/>
  <c r="N9" i="13"/>
  <c r="M10" i="13"/>
  <c r="N10" i="13"/>
  <c r="M11" i="13"/>
  <c r="N11" i="13"/>
  <c r="M12" i="13"/>
  <c r="N12" i="13"/>
  <c r="M13" i="13"/>
  <c r="N13" i="13"/>
  <c r="M14" i="13"/>
  <c r="N14" i="13"/>
  <c r="M18" i="13"/>
  <c r="N18" i="13"/>
  <c r="M19" i="13"/>
  <c r="N19" i="13"/>
  <c r="M20" i="13"/>
  <c r="N20" i="13"/>
  <c r="N6" i="13"/>
  <c r="M6" i="13"/>
  <c r="L6" i="13"/>
  <c r="K6" i="13"/>
  <c r="B6" i="13" l="1"/>
  <c r="C6" i="13"/>
  <c r="D6" i="13"/>
  <c r="E6" i="13"/>
  <c r="F6" i="13"/>
  <c r="G6" i="13"/>
  <c r="H6" i="13"/>
  <c r="W24" i="13"/>
  <c r="K46" i="8" l="1"/>
  <c r="I8" i="8" l="1"/>
  <c r="I7" i="8"/>
  <c r="I6" i="8"/>
  <c r="I59" i="8" l="1"/>
  <c r="I57" i="8"/>
  <c r="I55" i="8"/>
  <c r="I53" i="8"/>
  <c r="I51" i="8"/>
  <c r="I49" i="8"/>
  <c r="L46" i="8"/>
  <c r="S50" i="8"/>
  <c r="I50" i="8" s="1"/>
  <c r="S51" i="8"/>
  <c r="S52" i="8"/>
  <c r="I52" i="8" s="1"/>
  <c r="S53" i="8"/>
  <c r="S54" i="8"/>
  <c r="I54" i="8" s="1"/>
  <c r="S55" i="8"/>
  <c r="S56" i="8"/>
  <c r="I56" i="8" s="1"/>
  <c r="S57" i="8"/>
  <c r="S58" i="8"/>
  <c r="I58" i="8" s="1"/>
  <c r="S59" i="8"/>
  <c r="S60" i="8"/>
  <c r="I60" i="8" s="1"/>
  <c r="S61" i="8"/>
  <c r="I61" i="8" s="1"/>
  <c r="S62" i="8"/>
  <c r="I62" i="8" s="1"/>
  <c r="S63" i="8"/>
  <c r="I63" i="8" s="1"/>
  <c r="S64" i="8"/>
  <c r="I64" i="8" s="1"/>
  <c r="S65" i="8"/>
  <c r="I65" i="8" s="1"/>
  <c r="S66" i="8"/>
  <c r="I66" i="8" s="1"/>
  <c r="S67" i="8"/>
  <c r="I67" i="8" s="1"/>
  <c r="S68" i="8"/>
  <c r="I68" i="8" s="1"/>
  <c r="S69" i="8"/>
  <c r="I69" i="8" s="1"/>
  <c r="S70" i="8"/>
  <c r="I70" i="8" s="1"/>
  <c r="S71" i="8"/>
  <c r="I71" i="8" s="1"/>
  <c r="S72" i="8"/>
  <c r="I72" i="8" s="1"/>
  <c r="S73" i="8"/>
  <c r="I73" i="8" s="1"/>
  <c r="S74" i="8"/>
  <c r="I74" i="8" s="1"/>
  <c r="S75" i="8"/>
  <c r="I75" i="8" s="1"/>
  <c r="S76" i="8"/>
  <c r="I76" i="8" s="1"/>
  <c r="S77" i="8"/>
  <c r="I77" i="8" s="1"/>
  <c r="S78" i="8"/>
  <c r="I78" i="8" s="1"/>
  <c r="S79" i="8"/>
  <c r="I79" i="8" s="1"/>
  <c r="S80" i="8"/>
  <c r="I80" i="8" s="1"/>
  <c r="S81" i="8"/>
  <c r="I81" i="8" s="1"/>
  <c r="S82" i="8"/>
  <c r="I82" i="8" s="1"/>
  <c r="S83" i="8"/>
  <c r="I83" i="8" s="1"/>
  <c r="S84" i="8"/>
  <c r="I84" i="8" s="1"/>
  <c r="S49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6" i="8"/>
  <c r="S7" i="8"/>
  <c r="S8" i="8"/>
  <c r="Q7" i="8" l="1"/>
  <c r="Q8" i="8"/>
  <c r="Q9" i="8"/>
  <c r="E9" i="8" s="1"/>
  <c r="Q10" i="8"/>
  <c r="Q11" i="8"/>
  <c r="Q12" i="8"/>
  <c r="Q13" i="8"/>
  <c r="E13" i="8" s="1"/>
  <c r="Q14" i="8"/>
  <c r="Q15" i="8"/>
  <c r="Q16" i="8"/>
  <c r="Q17" i="8"/>
  <c r="E17" i="8" s="1"/>
  <c r="Q18" i="8"/>
  <c r="Q19" i="8"/>
  <c r="Q20" i="8"/>
  <c r="Q21" i="8"/>
  <c r="E21" i="8" s="1"/>
  <c r="Q22" i="8"/>
  <c r="Q23" i="8"/>
  <c r="Q24" i="8"/>
  <c r="Q25" i="8"/>
  <c r="E25" i="8" s="1"/>
  <c r="Q26" i="8"/>
  <c r="Q27" i="8"/>
  <c r="Q28" i="8"/>
  <c r="Q29" i="8"/>
  <c r="E29" i="8" s="1"/>
  <c r="Q30" i="8"/>
  <c r="Q31" i="8"/>
  <c r="Q32" i="8"/>
  <c r="Q33" i="8"/>
  <c r="E33" i="8" s="1"/>
  <c r="Q34" i="8"/>
  <c r="Q35" i="8"/>
  <c r="Q36" i="8"/>
  <c r="Q37" i="8"/>
  <c r="E37" i="8" s="1"/>
  <c r="Q38" i="8"/>
  <c r="Q39" i="8"/>
  <c r="Q40" i="8"/>
  <c r="E40" i="8" s="1"/>
  <c r="Q41" i="8"/>
  <c r="E41" i="8" s="1"/>
  <c r="Q6" i="8"/>
  <c r="D39" i="8"/>
  <c r="E39" i="8"/>
  <c r="D40" i="8"/>
  <c r="D41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D50" i="8"/>
  <c r="D51" i="8"/>
  <c r="D52" i="8"/>
  <c r="D53" i="8"/>
  <c r="E53" i="8"/>
  <c r="D54" i="8"/>
  <c r="D55" i="8"/>
  <c r="D56" i="8"/>
  <c r="D57" i="8"/>
  <c r="D58" i="8"/>
  <c r="D59" i="8"/>
  <c r="D60" i="8"/>
  <c r="D61" i="8"/>
  <c r="D62" i="8"/>
  <c r="D63" i="8"/>
  <c r="D64" i="8"/>
  <c r="D65" i="8"/>
  <c r="E65" i="8"/>
  <c r="D66" i="8"/>
  <c r="D67" i="8"/>
  <c r="D68" i="8"/>
  <c r="D69" i="8"/>
  <c r="E69" i="8"/>
  <c r="D70" i="8"/>
  <c r="D71" i="8"/>
  <c r="D72" i="8"/>
  <c r="D73" i="8"/>
  <c r="D74" i="8"/>
  <c r="D75" i="8"/>
  <c r="D76" i="8"/>
  <c r="D77" i="8"/>
  <c r="D78" i="8"/>
  <c r="D79" i="8"/>
  <c r="D80" i="8"/>
  <c r="D81" i="8"/>
  <c r="E81" i="8"/>
  <c r="D82" i="8"/>
  <c r="D83" i="8"/>
  <c r="D84" i="8"/>
  <c r="Q50" i="8"/>
  <c r="E50" i="8" s="1"/>
  <c r="Q51" i="8"/>
  <c r="E51" i="8" s="1"/>
  <c r="Q52" i="8"/>
  <c r="E52" i="8" s="1"/>
  <c r="Q53" i="8"/>
  <c r="Q54" i="8"/>
  <c r="E54" i="8" s="1"/>
  <c r="Q55" i="8"/>
  <c r="E55" i="8" s="1"/>
  <c r="Q56" i="8"/>
  <c r="E56" i="8" s="1"/>
  <c r="Q57" i="8"/>
  <c r="E57" i="8" s="1"/>
  <c r="Q58" i="8"/>
  <c r="E58" i="8" s="1"/>
  <c r="Q59" i="8"/>
  <c r="E59" i="8" s="1"/>
  <c r="Q60" i="8"/>
  <c r="E60" i="8" s="1"/>
  <c r="Q61" i="8"/>
  <c r="E61" i="8" s="1"/>
  <c r="Q62" i="8"/>
  <c r="E62" i="8" s="1"/>
  <c r="Q63" i="8"/>
  <c r="E63" i="8" s="1"/>
  <c r="Q64" i="8"/>
  <c r="E64" i="8" s="1"/>
  <c r="Q65" i="8"/>
  <c r="Q66" i="8"/>
  <c r="E66" i="8" s="1"/>
  <c r="Q67" i="8"/>
  <c r="E67" i="8" s="1"/>
  <c r="Q68" i="8"/>
  <c r="E68" i="8" s="1"/>
  <c r="Q69" i="8"/>
  <c r="Q70" i="8"/>
  <c r="E70" i="8" s="1"/>
  <c r="Q71" i="8"/>
  <c r="E71" i="8" s="1"/>
  <c r="Q72" i="8"/>
  <c r="E72" i="8" s="1"/>
  <c r="Q73" i="8"/>
  <c r="E73" i="8" s="1"/>
  <c r="Q74" i="8"/>
  <c r="E74" i="8" s="1"/>
  <c r="Q75" i="8"/>
  <c r="E75" i="8" s="1"/>
  <c r="Q76" i="8"/>
  <c r="E76" i="8" s="1"/>
  <c r="Q77" i="8"/>
  <c r="E77" i="8" s="1"/>
  <c r="Q78" i="8"/>
  <c r="E78" i="8" s="1"/>
  <c r="Q79" i="8"/>
  <c r="E79" i="8" s="1"/>
  <c r="Q80" i="8"/>
  <c r="E80" i="8" s="1"/>
  <c r="Q81" i="8"/>
  <c r="Q82" i="8"/>
  <c r="E82" i="8" s="1"/>
  <c r="Q83" i="8"/>
  <c r="E83" i="8" s="1"/>
  <c r="Q84" i="8"/>
  <c r="E84" i="8" s="1"/>
  <c r="Q49" i="8"/>
  <c r="E49" i="8" s="1"/>
  <c r="D49" i="8"/>
  <c r="D7" i="8"/>
  <c r="E7" i="8"/>
  <c r="D8" i="8"/>
  <c r="E8" i="8"/>
  <c r="D9" i="8"/>
  <c r="D10" i="8"/>
  <c r="E10" i="8"/>
  <c r="D11" i="8"/>
  <c r="E11" i="8"/>
  <c r="D12" i="8"/>
  <c r="E12" i="8"/>
  <c r="D13" i="8"/>
  <c r="D14" i="8"/>
  <c r="E14" i="8"/>
  <c r="D15" i="8"/>
  <c r="E15" i="8"/>
  <c r="D16" i="8"/>
  <c r="E16" i="8"/>
  <c r="D17" i="8"/>
  <c r="D18" i="8"/>
  <c r="E18" i="8"/>
  <c r="D19" i="8"/>
  <c r="E19" i="8"/>
  <c r="D20" i="8"/>
  <c r="E20" i="8"/>
  <c r="D21" i="8"/>
  <c r="D22" i="8"/>
  <c r="E22" i="8"/>
  <c r="D23" i="8"/>
  <c r="E23" i="8"/>
  <c r="D24" i="8"/>
  <c r="E24" i="8"/>
  <c r="D25" i="8"/>
  <c r="D26" i="8"/>
  <c r="E26" i="8"/>
  <c r="D27" i="8"/>
  <c r="E27" i="8"/>
  <c r="D28" i="8"/>
  <c r="E28" i="8"/>
  <c r="D29" i="8"/>
  <c r="D30" i="8"/>
  <c r="E30" i="8"/>
  <c r="D31" i="8"/>
  <c r="E31" i="8"/>
  <c r="D32" i="8"/>
  <c r="E32" i="8"/>
  <c r="D33" i="8"/>
  <c r="D34" i="8"/>
  <c r="E34" i="8"/>
  <c r="D35" i="8"/>
  <c r="E35" i="8"/>
  <c r="D36" i="8"/>
  <c r="E36" i="8"/>
  <c r="D37" i="8"/>
  <c r="D38" i="8"/>
  <c r="E38" i="8"/>
  <c r="E6" i="8"/>
  <c r="D6" i="8"/>
  <c r="G6" i="8" l="1"/>
  <c r="H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G21" i="8"/>
  <c r="H21" i="8"/>
  <c r="G22" i="8"/>
  <c r="H22" i="8"/>
  <c r="G23" i="8"/>
  <c r="H23" i="8"/>
  <c r="G24" i="8"/>
  <c r="H24" i="8"/>
  <c r="G25" i="8"/>
  <c r="H25" i="8"/>
  <c r="G26" i="8"/>
  <c r="H26" i="8"/>
  <c r="G27" i="8"/>
  <c r="H27" i="8"/>
  <c r="G28" i="8"/>
  <c r="H28" i="8"/>
  <c r="G29" i="8"/>
  <c r="H29" i="8"/>
  <c r="G30" i="8"/>
  <c r="H30" i="8"/>
  <c r="G31" i="8"/>
  <c r="H31" i="8"/>
  <c r="G32" i="8"/>
  <c r="H32" i="8"/>
  <c r="G33" i="8"/>
  <c r="H33" i="8"/>
  <c r="G34" i="8"/>
  <c r="H34" i="8"/>
  <c r="G35" i="8"/>
  <c r="H35" i="8"/>
  <c r="G36" i="8"/>
  <c r="H36" i="8"/>
  <c r="G37" i="8"/>
  <c r="H37" i="8"/>
  <c r="G38" i="8"/>
  <c r="H38" i="8"/>
  <c r="G39" i="8"/>
  <c r="H39" i="8"/>
  <c r="G40" i="8"/>
  <c r="H40" i="8"/>
  <c r="G41" i="8"/>
  <c r="H41" i="8"/>
  <c r="G49" i="8"/>
  <c r="H49" i="8"/>
  <c r="G50" i="8"/>
  <c r="H50" i="8"/>
  <c r="G51" i="8"/>
  <c r="H51" i="8"/>
  <c r="G52" i="8"/>
  <c r="H52" i="8"/>
  <c r="G53" i="8"/>
  <c r="H53" i="8"/>
  <c r="G54" i="8"/>
  <c r="H54" i="8"/>
  <c r="G55" i="8"/>
  <c r="H55" i="8"/>
  <c r="G56" i="8"/>
  <c r="H56" i="8"/>
  <c r="G57" i="8"/>
  <c r="H57" i="8"/>
  <c r="G58" i="8"/>
  <c r="H58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</calcChain>
</file>

<file path=xl/sharedStrings.xml><?xml version="1.0" encoding="utf-8"?>
<sst xmlns="http://schemas.openxmlformats.org/spreadsheetml/2006/main" count="901" uniqueCount="383">
  <si>
    <t>項目名</t>
    <rPh sb="0" eb="2">
      <t>コウモク</t>
    </rPh>
    <rPh sb="2" eb="3">
      <t>メイ</t>
    </rPh>
    <phoneticPr fontId="3"/>
  </si>
  <si>
    <t>内訳表</t>
    <rPh sb="0" eb="2">
      <t>ウチワケ</t>
    </rPh>
    <rPh sb="2" eb="3">
      <t>ヒョウ</t>
    </rPh>
    <phoneticPr fontId="3"/>
  </si>
  <si>
    <t>表示幅</t>
    <rPh sb="0" eb="3">
      <t>ヒョウジハバ</t>
    </rPh>
    <phoneticPr fontId="3"/>
  </si>
  <si>
    <t>ヘダー</t>
    <phoneticPr fontId="3"/>
  </si>
  <si>
    <t>名称1</t>
    <rPh sb="0" eb="2">
      <t>メイショウ</t>
    </rPh>
    <phoneticPr fontId="3"/>
  </si>
  <si>
    <t>名称2</t>
    <rPh sb="0" eb="2">
      <t>メイショウ</t>
    </rPh>
    <phoneticPr fontId="3"/>
  </si>
  <si>
    <t>規格1</t>
    <rPh sb="0" eb="2">
      <t>キカク</t>
    </rPh>
    <phoneticPr fontId="3"/>
  </si>
  <si>
    <t>規格2</t>
    <rPh sb="0" eb="2">
      <t>キカク</t>
    </rPh>
    <phoneticPr fontId="3"/>
  </si>
  <si>
    <t>数量1</t>
    <rPh sb="0" eb="2">
      <t>スウリョウ</t>
    </rPh>
    <phoneticPr fontId="3"/>
  </si>
  <si>
    <t>数量2</t>
    <rPh sb="0" eb="2">
      <t>スウリョウ</t>
    </rPh>
    <phoneticPr fontId="3"/>
  </si>
  <si>
    <t>単位1</t>
    <rPh sb="0" eb="2">
      <t>タンイ</t>
    </rPh>
    <phoneticPr fontId="3"/>
  </si>
  <si>
    <t>単位2</t>
    <rPh sb="0" eb="2">
      <t>タンイ</t>
    </rPh>
    <phoneticPr fontId="3"/>
  </si>
  <si>
    <t>単価1</t>
    <rPh sb="0" eb="2">
      <t>タンカ</t>
    </rPh>
    <phoneticPr fontId="3"/>
  </si>
  <si>
    <t>単価2</t>
    <rPh sb="0" eb="2">
      <t>タンカ</t>
    </rPh>
    <phoneticPr fontId="3"/>
  </si>
  <si>
    <t>金額1</t>
    <rPh sb="0" eb="2">
      <t>キンガク</t>
    </rPh>
    <phoneticPr fontId="3"/>
  </si>
  <si>
    <t>金額2</t>
    <rPh sb="0" eb="2">
      <t>キンガク</t>
    </rPh>
    <phoneticPr fontId="3"/>
  </si>
  <si>
    <t>明細</t>
    <rPh sb="0" eb="2">
      <t>メイサイ</t>
    </rPh>
    <phoneticPr fontId="3"/>
  </si>
  <si>
    <t>内訳表名1</t>
    <rPh sb="0" eb="2">
      <t>ウチワケ</t>
    </rPh>
    <rPh sb="2" eb="3">
      <t>ヒョウ</t>
    </rPh>
    <rPh sb="3" eb="4">
      <t>メイ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</si>
  <si>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</si>
  <si>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</si>
  <si>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</si>
  <si>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</si>
  <si>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</si>
  <si>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</si>
  <si>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</si>
  <si>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</si>
  <si>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</si>
  <si>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</si>
  <si>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</si>
  <si>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</si>
  <si>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</si>
  <si>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</si>
  <si>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</si>
  <si>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</si>
  <si>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</si>
  <si>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</si>
  <si>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</t>
    <phoneticPr fontId="3"/>
  </si>
  <si>
    <t>T</t>
    <phoneticPr fontId="3"/>
  </si>
  <si>
    <t>U</t>
    <phoneticPr fontId="3"/>
  </si>
  <si>
    <t>V</t>
    <phoneticPr fontId="3"/>
  </si>
  <si>
    <t>X</t>
    <phoneticPr fontId="3"/>
  </si>
  <si>
    <t>Y</t>
    <phoneticPr fontId="3"/>
  </si>
  <si>
    <t>Z</t>
    <phoneticPr fontId="3"/>
  </si>
  <si>
    <t>W</t>
    <phoneticPr fontId="3"/>
  </si>
  <si>
    <t>コード</t>
    <phoneticPr fontId="3"/>
  </si>
  <si>
    <t>明細予備情報1</t>
    <rPh sb="0" eb="2">
      <t>メイサイ</t>
    </rPh>
    <rPh sb="2" eb="4">
      <t>ヨビ</t>
    </rPh>
    <rPh sb="4" eb="6">
      <t>ジョウホウ</t>
    </rPh>
    <phoneticPr fontId="3"/>
  </si>
  <si>
    <t>明細予備情報2</t>
    <rPh sb="0" eb="2">
      <t>メイサイ</t>
    </rPh>
    <rPh sb="2" eb="4">
      <t>ヨビ</t>
    </rPh>
    <rPh sb="4" eb="6">
      <t>ジョウホウ</t>
    </rPh>
    <phoneticPr fontId="3"/>
  </si>
  <si>
    <t>種目1</t>
    <rPh sb="0" eb="2">
      <t>シュモク</t>
    </rPh>
    <phoneticPr fontId="3"/>
  </si>
  <si>
    <t>形状寸法1</t>
    <rPh sb="0" eb="2">
      <t>ケイジョウ</t>
    </rPh>
    <rPh sb="2" eb="4">
      <t>スンポウ</t>
    </rPh>
    <phoneticPr fontId="3"/>
  </si>
  <si>
    <t>Q</t>
    <phoneticPr fontId="3"/>
  </si>
  <si>
    <t>数字</t>
    <rPh sb="0" eb="2">
      <t>スウジ</t>
    </rPh>
    <phoneticPr fontId="3"/>
  </si>
  <si>
    <t>×</t>
    <phoneticPr fontId="3"/>
  </si>
  <si>
    <t>○</t>
    <phoneticPr fontId="3"/>
  </si>
  <si>
    <t>×</t>
    <phoneticPr fontId="3"/>
  </si>
  <si>
    <t>E</t>
    <phoneticPr fontId="3"/>
  </si>
  <si>
    <t>特殊な処理</t>
    <rPh sb="0" eb="2">
      <t>トクシュ</t>
    </rPh>
    <rPh sb="3" eb="5">
      <t>ショリ</t>
    </rPh>
    <phoneticPr fontId="3"/>
  </si>
  <si>
    <t>特殊な処理の説明</t>
    <rPh sb="0" eb="2">
      <t>トクシュ</t>
    </rPh>
    <rPh sb="3" eb="5">
      <t>ショリ</t>
    </rPh>
    <rPh sb="6" eb="8">
      <t>セツメイ</t>
    </rPh>
    <phoneticPr fontId="3"/>
  </si>
  <si>
    <t>１または２</t>
    <phoneticPr fontId="3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</si>
  <si>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3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</si>
  <si>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</si>
  <si>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3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</si>
  <si>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3"/>
  </si>
  <si>
    <t>書出シート名</t>
    <rPh sb="0" eb="2">
      <t>カキダ</t>
    </rPh>
    <rPh sb="5" eb="6">
      <t>メイ</t>
    </rPh>
    <phoneticPr fontId="3"/>
  </si>
  <si>
    <t>作成シート名</t>
    <rPh sb="0" eb="2">
      <t>サクセイ</t>
    </rPh>
    <rPh sb="5" eb="6">
      <t>メイ</t>
    </rPh>
    <phoneticPr fontId="3"/>
  </si>
  <si>
    <t>値</t>
    <rPh sb="0" eb="1">
      <t>アタイ</t>
    </rPh>
    <phoneticPr fontId="3"/>
  </si>
  <si>
    <t>１明細当りの行数</t>
    <rPh sb="1" eb="3">
      <t>メイサイ</t>
    </rPh>
    <rPh sb="3" eb="4">
      <t>アタ</t>
    </rPh>
    <rPh sb="6" eb="8">
      <t>ギョウスウ</t>
    </rPh>
    <phoneticPr fontId="3"/>
  </si>
  <si>
    <t>ヘダーの行数</t>
    <rPh sb="4" eb="6">
      <t>ギョウスウ</t>
    </rPh>
    <phoneticPr fontId="3"/>
  </si>
  <si>
    <t>フッターの行数</t>
    <rPh sb="5" eb="7">
      <t>ギョウスウ</t>
    </rPh>
    <phoneticPr fontId="3"/>
  </si>
  <si>
    <t>内訳表</t>
    <phoneticPr fontId="3"/>
  </si>
  <si>
    <t>１ページの明細行数</t>
    <rPh sb="5" eb="7">
      <t>メイサイ</t>
    </rPh>
    <rPh sb="7" eb="9">
      <t>ギョウスウ</t>
    </rPh>
    <phoneticPr fontId="3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</si>
  <si>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3"/>
  </si>
  <si>
    <t>帳票イメージシート名</t>
  </si>
  <si>
    <t>帳票イメージ範囲</t>
  </si>
  <si>
    <t>帳票イメージ</t>
  </si>
  <si>
    <t>行</t>
    <rPh sb="0" eb="1">
      <t>ギョウ</t>
    </rPh>
    <phoneticPr fontId="3"/>
  </si>
  <si>
    <t>行の高さ</t>
    <rPh sb="0" eb="1">
      <t>ギョウ</t>
    </rPh>
    <rPh sb="2" eb="3">
      <t>タカ</t>
    </rPh>
    <phoneticPr fontId="3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</si>
  <si>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</si>
  <si>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3"/>
  </si>
  <si>
    <t>ヘダー開始列</t>
    <rPh sb="3" eb="5">
      <t>カイシ</t>
    </rPh>
    <rPh sb="5" eb="6">
      <t>レツ</t>
    </rPh>
    <phoneticPr fontId="3"/>
  </si>
  <si>
    <t>明細開始列</t>
    <rPh sb="0" eb="2">
      <t>メイサイ</t>
    </rPh>
    <rPh sb="2" eb="4">
      <t>カイシ</t>
    </rPh>
    <rPh sb="4" eb="5">
      <t>レツ</t>
    </rPh>
    <phoneticPr fontId="3"/>
  </si>
  <si>
    <t>A</t>
    <phoneticPr fontId="3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</si>
  <si>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3"/>
  </si>
  <si>
    <t>書出しシート明細項目の書出し列</t>
    <rPh sb="6" eb="8">
      <t>メイサイ</t>
    </rPh>
    <phoneticPr fontId="3"/>
  </si>
  <si>
    <t>ｺｰﾄﾞ1</t>
    <phoneticPr fontId="3"/>
  </si>
  <si>
    <t>ｺｰﾄﾞ2</t>
    <phoneticPr fontId="3"/>
  </si>
  <si>
    <t>ｺｰﾄﾞ1</t>
    <phoneticPr fontId="3"/>
  </si>
  <si>
    <t>J</t>
    <phoneticPr fontId="3"/>
  </si>
  <si>
    <t>単価</t>
    <rPh sb="0" eb="2">
      <t>タンカ</t>
    </rPh>
    <phoneticPr fontId="3"/>
  </si>
  <si>
    <t>コード+表内ページ</t>
    <rPh sb="4" eb="6">
      <t>ヒョウナイ</t>
    </rPh>
    <phoneticPr fontId="3"/>
  </si>
  <si>
    <t>-</t>
    <phoneticPr fontId="3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</si>
  <si>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3"/>
  </si>
  <si>
    <t>計算+変更合計</t>
    <rPh sb="0" eb="2">
      <t>ケイサン</t>
    </rPh>
    <rPh sb="3" eb="5">
      <t>ヘンコウ</t>
    </rPh>
    <rPh sb="5" eb="7">
      <t>ゴウケイ</t>
    </rPh>
    <phoneticPr fontId="3"/>
  </si>
  <si>
    <t>文字列</t>
    <rPh sb="0" eb="3">
      <t>モジレツ</t>
    </rPh>
    <phoneticPr fontId="3"/>
  </si>
  <si>
    <t>×</t>
    <phoneticPr fontId="3"/>
  </si>
  <si>
    <t>文字列合計</t>
    <rPh sb="0" eb="3">
      <t>モジレツ</t>
    </rPh>
    <rPh sb="3" eb="5">
      <t>ゴウケイ</t>
    </rPh>
    <phoneticPr fontId="3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</si>
  <si>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3"/>
  </si>
  <si>
    <t>単価表</t>
    <rPh sb="0" eb="2">
      <t>タンカ</t>
    </rPh>
    <phoneticPr fontId="3"/>
  </si>
  <si>
    <t>表題数量1</t>
    <rPh sb="0" eb="2">
      <t>ヒョウダイ</t>
    </rPh>
    <rPh sb="2" eb="4">
      <t>スウリョウ</t>
    </rPh>
    <phoneticPr fontId="3"/>
  </si>
  <si>
    <t>表題数量2</t>
    <rPh sb="0" eb="2">
      <t>ヒョウダイ</t>
    </rPh>
    <rPh sb="2" eb="4">
      <t>スウリョウ</t>
    </rPh>
    <phoneticPr fontId="3"/>
  </si>
  <si>
    <t>算定数量1</t>
    <rPh sb="0" eb="2">
      <t>サンテイ</t>
    </rPh>
    <rPh sb="2" eb="4">
      <t>スウリョウ</t>
    </rPh>
    <phoneticPr fontId="3"/>
  </si>
  <si>
    <t>算定数量2</t>
    <rPh sb="0" eb="2">
      <t>サンテイ</t>
    </rPh>
    <rPh sb="2" eb="4">
      <t>スウリョウ</t>
    </rPh>
    <phoneticPr fontId="3"/>
  </si>
  <si>
    <t>単位当り</t>
    <rPh sb="0" eb="2">
      <t>タンイ</t>
    </rPh>
    <rPh sb="2" eb="3">
      <t>アタ</t>
    </rPh>
    <phoneticPr fontId="3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</si>
  <si>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3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</si>
  <si>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3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</si>
  <si>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3"/>
  </si>
  <si>
    <t>算定単位1</t>
    <rPh sb="0" eb="2">
      <t>サンテイ</t>
    </rPh>
    <rPh sb="2" eb="4">
      <t>タンイ</t>
    </rPh>
    <phoneticPr fontId="3"/>
  </si>
  <si>
    <t>算定単位2</t>
    <rPh sb="0" eb="2">
      <t>サンテイ</t>
    </rPh>
    <rPh sb="2" eb="4">
      <t>タンイ</t>
    </rPh>
    <phoneticPr fontId="3"/>
  </si>
  <si>
    <t>H</t>
    <phoneticPr fontId="3"/>
  </si>
  <si>
    <t>ヘダー項目で指定された単位</t>
    <rPh sb="3" eb="5">
      <t>コウモク</t>
    </rPh>
    <rPh sb="6" eb="8">
      <t>シテイ</t>
    </rPh>
    <rPh sb="11" eb="13">
      <t>タンイ</t>
    </rPh>
    <phoneticPr fontId="3"/>
  </si>
  <si>
    <t>F</t>
    <phoneticPr fontId="3"/>
  </si>
  <si>
    <t>N</t>
    <phoneticPr fontId="3"/>
  </si>
  <si>
    <t>表末行数</t>
    <rPh sb="0" eb="1">
      <t>ヒョウ</t>
    </rPh>
    <rPh sb="1" eb="2">
      <t>マツ</t>
    </rPh>
    <rPh sb="2" eb="4">
      <t>ギョウスウ</t>
    </rPh>
    <phoneticPr fontId="3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</si>
  <si>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3"/>
  </si>
  <si>
    <t>単位当り1</t>
    <rPh sb="0" eb="2">
      <t>タンイ</t>
    </rPh>
    <rPh sb="2" eb="3">
      <t>アタ</t>
    </rPh>
    <phoneticPr fontId="3"/>
  </si>
  <si>
    <t>単位当り2</t>
    <rPh sb="0" eb="2">
      <t>タンイ</t>
    </rPh>
    <rPh sb="2" eb="3">
      <t>アタ</t>
    </rPh>
    <phoneticPr fontId="3"/>
  </si>
  <si>
    <t>計算+変更算定</t>
    <rPh sb="0" eb="2">
      <t>ケイサン</t>
    </rPh>
    <rPh sb="3" eb="5">
      <t>ヘンコウ</t>
    </rPh>
    <rPh sb="5" eb="7">
      <t>サンテイ</t>
    </rPh>
    <phoneticPr fontId="3"/>
  </si>
  <si>
    <t>１または２+算定単位合計</t>
    <rPh sb="6" eb="8">
      <t>サンテイ</t>
    </rPh>
    <rPh sb="8" eb="10">
      <t>タンイ</t>
    </rPh>
    <rPh sb="10" eb="12">
      <t>ゴウケイ</t>
    </rPh>
    <phoneticPr fontId="3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</si>
  <si>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3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</si>
  <si>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3"/>
  </si>
  <si>
    <t>計算+変更合計+単位当</t>
    <rPh sb="0" eb="2">
      <t>ケイサン</t>
    </rPh>
    <rPh sb="3" eb="5">
      <t>ヘンコウ</t>
    </rPh>
    <rPh sb="5" eb="7">
      <t>ゴウケイ</t>
    </rPh>
    <phoneticPr fontId="3"/>
  </si>
  <si>
    <t>計算+当初合計</t>
    <rPh sb="0" eb="2">
      <t>ケイサン</t>
    </rPh>
    <rPh sb="3" eb="5">
      <t>トウショ</t>
    </rPh>
    <rPh sb="5" eb="7">
      <t>ゴウケイ</t>
    </rPh>
    <phoneticPr fontId="3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</si>
  <si>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3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</si>
  <si>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3"/>
  </si>
  <si>
    <t>当初単価</t>
    <rPh sb="0" eb="2">
      <t>トウショ</t>
    </rPh>
    <rPh sb="2" eb="4">
      <t>タンカ</t>
    </rPh>
    <phoneticPr fontId="3"/>
  </si>
  <si>
    <t>変更単価</t>
    <rPh sb="0" eb="2">
      <t>ヘンコウ</t>
    </rPh>
    <rPh sb="2" eb="4">
      <t>タンカ</t>
    </rPh>
    <phoneticPr fontId="3"/>
  </si>
  <si>
    <t>計算+当初算定</t>
    <rPh sb="0" eb="2">
      <t>ケイサン</t>
    </rPh>
    <rPh sb="3" eb="5">
      <t>トウショ</t>
    </rPh>
    <rPh sb="5" eb="7">
      <t>サンテイ</t>
    </rPh>
    <phoneticPr fontId="3"/>
  </si>
  <si>
    <t>明細区分1</t>
    <rPh sb="0" eb="2">
      <t>メイサイ</t>
    </rPh>
    <rPh sb="2" eb="4">
      <t>クブン</t>
    </rPh>
    <phoneticPr fontId="3"/>
  </si>
  <si>
    <t>明細区分2</t>
    <rPh sb="0" eb="2">
      <t>メイサイ</t>
    </rPh>
    <rPh sb="2" eb="4">
      <t>クブン</t>
    </rPh>
    <phoneticPr fontId="3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</si>
  <si>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3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</si>
  <si>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3"/>
  </si>
  <si>
    <t>1工種別内訳ファイル書出</t>
    <phoneticPr fontId="3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</si>
  <si>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</si>
  <si>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</si>
  <si>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3"/>
  </si>
  <si>
    <t>R</t>
    <phoneticPr fontId="3"/>
  </si>
  <si>
    <t>W</t>
    <phoneticPr fontId="3"/>
  </si>
  <si>
    <t>P</t>
    <phoneticPr fontId="3"/>
  </si>
  <si>
    <t>V</t>
    <phoneticPr fontId="3"/>
  </si>
  <si>
    <t>C</t>
    <phoneticPr fontId="3"/>
  </si>
  <si>
    <t>D</t>
    <phoneticPr fontId="3"/>
  </si>
  <si>
    <t>G</t>
    <phoneticPr fontId="3"/>
  </si>
  <si>
    <t>I</t>
    <phoneticPr fontId="3"/>
  </si>
  <si>
    <t>K</t>
    <phoneticPr fontId="3"/>
  </si>
  <si>
    <t>L</t>
    <phoneticPr fontId="3"/>
  </si>
  <si>
    <t>M</t>
    <phoneticPr fontId="3"/>
  </si>
  <si>
    <t>O</t>
    <phoneticPr fontId="3"/>
  </si>
  <si>
    <t>S</t>
    <phoneticPr fontId="3"/>
  </si>
  <si>
    <t>T</t>
    <phoneticPr fontId="3"/>
  </si>
  <si>
    <t>U</t>
    <phoneticPr fontId="3"/>
  </si>
  <si>
    <t>X</t>
    <phoneticPr fontId="3"/>
  </si>
  <si>
    <t>Y</t>
    <phoneticPr fontId="3"/>
  </si>
  <si>
    <t>Z</t>
    <phoneticPr fontId="3"/>
  </si>
  <si>
    <t>単価表</t>
    <rPh sb="0" eb="2">
      <t>タンカ</t>
    </rPh>
    <rPh sb="2" eb="3">
      <t>ヒョウ</t>
    </rPh>
    <phoneticPr fontId="3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</si>
  <si>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3"/>
  </si>
  <si>
    <t>書出しデータ</t>
    <rPh sb="0" eb="2">
      <t>カキダ</t>
    </rPh>
    <phoneticPr fontId="3"/>
  </si>
  <si>
    <t>帳票イメージ</t>
    <rPh sb="0" eb="2">
      <t>チョウヒョウ</t>
    </rPh>
    <phoneticPr fontId="3"/>
  </si>
  <si>
    <t>金　　　額</t>
    <rPh sb="0" eb="1">
      <t>キン</t>
    </rPh>
    <rPh sb="4" eb="5">
      <t>ガク</t>
    </rPh>
    <phoneticPr fontId="3"/>
  </si>
  <si>
    <t>規格</t>
    <rPh sb="0" eb="2">
      <t>キカク</t>
    </rPh>
    <phoneticPr fontId="3"/>
  </si>
  <si>
    <t>単価表名</t>
    <rPh sb="0" eb="2">
      <t>タンカ</t>
    </rPh>
    <rPh sb="2" eb="3">
      <t>ヒョウ</t>
    </rPh>
    <rPh sb="3" eb="4">
      <t>メイ</t>
    </rPh>
    <phoneticPr fontId="3"/>
  </si>
  <si>
    <t>算定数量</t>
    <rPh sb="0" eb="2">
      <t>サンテイ</t>
    </rPh>
    <rPh sb="2" eb="4">
      <t>スウリョウ</t>
    </rPh>
    <phoneticPr fontId="3"/>
  </si>
  <si>
    <t>×</t>
    <phoneticPr fontId="3"/>
  </si>
  <si>
    <t>○</t>
    <phoneticPr fontId="3"/>
  </si>
  <si>
    <t>算定単位</t>
    <rPh sb="0" eb="2">
      <t>サンテイ</t>
    </rPh>
    <rPh sb="2" eb="4">
      <t>タンイ</t>
    </rPh>
    <phoneticPr fontId="3"/>
  </si>
  <si>
    <t>備考1</t>
    <rPh sb="0" eb="2">
      <t>ビコウ</t>
    </rPh>
    <phoneticPr fontId="3"/>
  </si>
  <si>
    <t>備考2</t>
    <rPh sb="0" eb="2">
      <t>ビコウ</t>
    </rPh>
    <phoneticPr fontId="3"/>
  </si>
  <si>
    <t>明細備考2</t>
    <rPh sb="0" eb="2">
      <t>メイサイ</t>
    </rPh>
    <rPh sb="2" eb="4">
      <t>ビコウ</t>
    </rPh>
    <phoneticPr fontId="3"/>
  </si>
  <si>
    <t>明細備考</t>
    <rPh sb="0" eb="2">
      <t>メイサイ</t>
    </rPh>
    <rPh sb="2" eb="4">
      <t>ビコウ</t>
    </rPh>
    <phoneticPr fontId="3"/>
  </si>
  <si>
    <t>備考</t>
    <rPh sb="0" eb="2">
      <t>ビコウ</t>
    </rPh>
    <phoneticPr fontId="3"/>
  </si>
  <si>
    <t>１または２</t>
    <phoneticPr fontId="3"/>
  </si>
  <si>
    <t>文字列単位当</t>
    <rPh sb="0" eb="3">
      <t>モジレツ</t>
    </rPh>
    <rPh sb="3" eb="5">
      <t>タンイ</t>
    </rPh>
    <rPh sb="5" eb="6">
      <t>アタ</t>
    </rPh>
    <phoneticPr fontId="3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</si>
  <si>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</si>
  <si>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3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</si>
  <si>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3"/>
  </si>
  <si>
    <t>計</t>
    <rPh sb="0" eb="1">
      <t>ケイ</t>
    </rPh>
    <phoneticPr fontId="3"/>
  </si>
  <si>
    <t>AI</t>
    <phoneticPr fontId="3"/>
  </si>
  <si>
    <t>AE</t>
    <phoneticPr fontId="3"/>
  </si>
  <si>
    <t>０非表示</t>
  </si>
  <si>
    <t>名　　　称</t>
    <rPh sb="0" eb="1">
      <t>メイ</t>
    </rPh>
    <rPh sb="4" eb="5">
      <t>ショウ</t>
    </rPh>
    <phoneticPr fontId="3"/>
  </si>
  <si>
    <t>単位</t>
    <rPh sb="0" eb="2">
      <t>タンイ</t>
    </rPh>
    <phoneticPr fontId="3"/>
  </si>
  <si>
    <t>単　　価</t>
    <rPh sb="0" eb="1">
      <t>タン</t>
    </rPh>
    <rPh sb="3" eb="4">
      <t>アタイ</t>
    </rPh>
    <phoneticPr fontId="3"/>
  </si>
  <si>
    <t>摘　　　要</t>
    <rPh sb="0" eb="1">
      <t>チャク</t>
    </rPh>
    <rPh sb="4" eb="5">
      <t>ヨウ</t>
    </rPh>
    <phoneticPr fontId="3"/>
  </si>
  <si>
    <t>資料</t>
    <rPh sb="0" eb="2">
      <t>シリョウ</t>
    </rPh>
    <phoneticPr fontId="3"/>
  </si>
  <si>
    <t>採用単価名</t>
    <rPh sb="0" eb="2">
      <t>サイヨウ</t>
    </rPh>
    <rPh sb="2" eb="4">
      <t>タンカ</t>
    </rPh>
    <rPh sb="4" eb="5">
      <t>メイ</t>
    </rPh>
    <phoneticPr fontId="3"/>
  </si>
  <si>
    <t>採用単価種類</t>
    <rPh sb="0" eb="2">
      <t>サイヨウ</t>
    </rPh>
    <rPh sb="2" eb="4">
      <t>タンカ</t>
    </rPh>
    <rPh sb="4" eb="6">
      <t>シュルイ</t>
    </rPh>
    <phoneticPr fontId="3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</si>
  <si>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3"/>
  </si>
  <si>
    <t>１または２</t>
    <phoneticPr fontId="3"/>
  </si>
  <si>
    <t>階層の深さ</t>
    <rPh sb="0" eb="2">
      <t>カイソウ</t>
    </rPh>
    <rPh sb="3" eb="4">
      <t>フカ</t>
    </rPh>
    <phoneticPr fontId="3"/>
  </si>
  <si>
    <t>単　価</t>
    <rPh sb="0" eb="1">
      <t>タン</t>
    </rPh>
    <rPh sb="2" eb="3">
      <t>アタイ</t>
    </rPh>
    <phoneticPr fontId="3"/>
  </si>
  <si>
    <t>AE</t>
    <phoneticPr fontId="3"/>
  </si>
  <si>
    <t>AC</t>
    <phoneticPr fontId="3"/>
  </si>
  <si>
    <t>AI</t>
    <phoneticPr fontId="3"/>
  </si>
  <si>
    <t>BB</t>
    <phoneticPr fontId="3"/>
  </si>
  <si>
    <t>AJ</t>
    <phoneticPr fontId="3"/>
  </si>
  <si>
    <t>BC</t>
    <phoneticPr fontId="3"/>
  </si>
  <si>
    <t>AS</t>
    <phoneticPr fontId="3"/>
  </si>
  <si>
    <t>A</t>
    <phoneticPr fontId="3"/>
  </si>
  <si>
    <t>AZ</t>
    <phoneticPr fontId="3"/>
  </si>
  <si>
    <t>BS</t>
    <phoneticPr fontId="3"/>
  </si>
  <si>
    <t>BL</t>
    <phoneticPr fontId="3"/>
  </si>
  <si>
    <t>C</t>
    <phoneticPr fontId="3"/>
  </si>
  <si>
    <t>T</t>
    <phoneticPr fontId="3"/>
  </si>
  <si>
    <t>D</t>
    <phoneticPr fontId="3"/>
  </si>
  <si>
    <t>U</t>
    <phoneticPr fontId="3"/>
  </si>
  <si>
    <t>A</t>
    <phoneticPr fontId="3"/>
  </si>
  <si>
    <t>L</t>
    <phoneticPr fontId="3"/>
  </si>
  <si>
    <t>AC</t>
    <phoneticPr fontId="3"/>
  </si>
  <si>
    <t>F</t>
    <phoneticPr fontId="3"/>
  </si>
  <si>
    <t>W</t>
    <phoneticPr fontId="3"/>
  </si>
  <si>
    <t>N</t>
    <phoneticPr fontId="3"/>
  </si>
  <si>
    <t>AE</t>
    <phoneticPr fontId="3"/>
  </si>
  <si>
    <t>AI</t>
    <phoneticPr fontId="3"/>
  </si>
  <si>
    <t>AK</t>
    <phoneticPr fontId="3"/>
  </si>
  <si>
    <t>BD</t>
    <phoneticPr fontId="3"/>
  </si>
  <si>
    <t>AL</t>
    <phoneticPr fontId="3"/>
  </si>
  <si>
    <t>BE</t>
    <phoneticPr fontId="3"/>
  </si>
  <si>
    <t>AQ</t>
    <phoneticPr fontId="3"/>
  </si>
  <si>
    <t>BJ</t>
    <phoneticPr fontId="3"/>
  </si>
  <si>
    <t>AN</t>
    <phoneticPr fontId="3"/>
  </si>
  <si>
    <t>BG</t>
    <phoneticPr fontId="3"/>
  </si>
  <si>
    <t>AR</t>
    <phoneticPr fontId="3"/>
  </si>
  <si>
    <t>BK</t>
    <phoneticPr fontId="3"/>
  </si>
  <si>
    <t>AS</t>
    <phoneticPr fontId="3"/>
  </si>
  <si>
    <t>BL</t>
    <phoneticPr fontId="3"/>
  </si>
  <si>
    <t>-</t>
    <phoneticPr fontId="3"/>
  </si>
  <si>
    <t>AO</t>
    <phoneticPr fontId="3"/>
  </si>
  <si>
    <t>BH</t>
    <phoneticPr fontId="3"/>
  </si>
  <si>
    <t>AM</t>
    <phoneticPr fontId="3"/>
  </si>
  <si>
    <t>BF</t>
    <phoneticPr fontId="3"/>
  </si>
  <si>
    <t>AZ</t>
    <phoneticPr fontId="3"/>
  </si>
  <si>
    <t>BS</t>
    <phoneticPr fontId="3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</si>
  <si>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3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</si>
  <si>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3"/>
  </si>
  <si>
    <t>1頁目１ページの明細行数</t>
    <rPh sb="1" eb="3">
      <t>ページメ</t>
    </rPh>
    <rPh sb="8" eb="10">
      <t>メイサイ</t>
    </rPh>
    <rPh sb="10" eb="12">
      <t>ギョウスウ</t>
    </rPh>
    <phoneticPr fontId="3"/>
  </si>
  <si>
    <t>コード表示区分</t>
    <rPh sb="3" eb="5">
      <t>ヒョウジ</t>
    </rPh>
    <rPh sb="5" eb="7">
      <t>クブン</t>
    </rPh>
    <phoneticPr fontId="3"/>
  </si>
  <si>
    <t>環境版区分</t>
    <rPh sb="0" eb="2">
      <t>カンキョウ</t>
    </rPh>
    <rPh sb="2" eb="3">
      <t>バン</t>
    </rPh>
    <rPh sb="3" eb="5">
      <t>クブン</t>
    </rPh>
    <phoneticPr fontId="3"/>
  </si>
  <si>
    <t>×</t>
    <phoneticPr fontId="3"/>
  </si>
  <si>
    <t>工事名称</t>
    <rPh sb="0" eb="2">
      <t>コウジ</t>
    </rPh>
    <rPh sb="2" eb="4">
      <t>メイショウ</t>
    </rPh>
    <phoneticPr fontId="3"/>
  </si>
  <si>
    <t>初ページ</t>
    <rPh sb="0" eb="1">
      <t>ショ</t>
    </rPh>
    <phoneticPr fontId="3"/>
  </si>
  <si>
    <t>工事名1</t>
    <rPh sb="0" eb="2">
      <t>コウジ</t>
    </rPh>
    <rPh sb="2" eb="3">
      <t>メイ</t>
    </rPh>
    <phoneticPr fontId="3"/>
  </si>
  <si>
    <t>数量</t>
    <rPh sb="0" eb="2">
      <t>スウリョウ</t>
    </rPh>
    <phoneticPr fontId="3"/>
  </si>
  <si>
    <t>単価表明細</t>
    <rPh sb="0" eb="2">
      <t>タンカ</t>
    </rPh>
    <rPh sb="2" eb="3">
      <t>ヒョウ</t>
    </rPh>
    <rPh sb="3" eb="5">
      <t>メイサイ</t>
    </rPh>
    <phoneticPr fontId="3"/>
  </si>
  <si>
    <t>値の数値によって02列(B列)目以降の列の結合をします。前半02は、開始列、後の06対照列数
例　階層の深さ3のときE,F,G,H列の結合
　　階層の深さ0のとき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3"/>
  </si>
  <si>
    <t>AJ</t>
    <phoneticPr fontId="3"/>
  </si>
  <si>
    <t>A</t>
    <phoneticPr fontId="3"/>
  </si>
  <si>
    <t>AM</t>
    <phoneticPr fontId="3"/>
  </si>
  <si>
    <t>AN</t>
    <phoneticPr fontId="3"/>
  </si>
  <si>
    <t>AH</t>
    <phoneticPr fontId="3"/>
  </si>
  <si>
    <t>種目　変更</t>
    <rPh sb="0" eb="2">
      <t>シュモク</t>
    </rPh>
    <rPh sb="3" eb="5">
      <t>ヘンコウ</t>
    </rPh>
    <phoneticPr fontId="3"/>
  </si>
  <si>
    <t>種目　変更</t>
    <rPh sb="0" eb="2">
      <t>シュモク</t>
    </rPh>
    <phoneticPr fontId="3"/>
  </si>
  <si>
    <t>数量　変更</t>
    <rPh sb="0" eb="2">
      <t>スウリョウ</t>
    </rPh>
    <phoneticPr fontId="3"/>
  </si>
  <si>
    <t>単位　変更</t>
    <rPh sb="0" eb="2">
      <t>タンイ</t>
    </rPh>
    <phoneticPr fontId="3"/>
  </si>
  <si>
    <t>単価　変更</t>
    <rPh sb="0" eb="2">
      <t>タンカ</t>
    </rPh>
    <phoneticPr fontId="3"/>
  </si>
  <si>
    <t>金額　変更</t>
    <rPh sb="0" eb="2">
      <t>キンガク</t>
    </rPh>
    <phoneticPr fontId="3"/>
  </si>
  <si>
    <t>形状寸法　変更</t>
    <rPh sb="0" eb="2">
      <t>ケイジョウ</t>
    </rPh>
    <rPh sb="2" eb="4">
      <t>スンポウ</t>
    </rPh>
    <phoneticPr fontId="3"/>
  </si>
  <si>
    <t>算定数量　変更</t>
    <rPh sb="0" eb="2">
      <t>サンテイ</t>
    </rPh>
    <rPh sb="2" eb="4">
      <t>スウリョウ</t>
    </rPh>
    <phoneticPr fontId="3"/>
  </si>
  <si>
    <t>単位当り　変更</t>
    <rPh sb="0" eb="2">
      <t>タンイ</t>
    </rPh>
    <rPh sb="2" eb="3">
      <t>アタ</t>
    </rPh>
    <phoneticPr fontId="3"/>
  </si>
  <si>
    <t>算定単位　変更</t>
    <rPh sb="0" eb="2">
      <t>サンテイ</t>
    </rPh>
    <rPh sb="2" eb="4">
      <t>タンイ</t>
    </rPh>
    <phoneticPr fontId="3"/>
  </si>
  <si>
    <t>採用単価名　変更</t>
    <rPh sb="0" eb="2">
      <t>サイヨウ</t>
    </rPh>
    <rPh sb="2" eb="4">
      <t>タンカ</t>
    </rPh>
    <rPh sb="4" eb="5">
      <t>メイ</t>
    </rPh>
    <phoneticPr fontId="3"/>
  </si>
  <si>
    <t>採用単価種類　変更</t>
    <rPh sb="0" eb="2">
      <t>サイヨウ</t>
    </rPh>
    <rPh sb="2" eb="4">
      <t>タンカ</t>
    </rPh>
    <rPh sb="4" eb="6">
      <t>シュルイ</t>
    </rPh>
    <phoneticPr fontId="3"/>
  </si>
  <si>
    <t>資料　変更</t>
    <rPh sb="0" eb="2">
      <t>シリョウ</t>
    </rPh>
    <phoneticPr fontId="3"/>
  </si>
  <si>
    <t>備考　変更</t>
    <rPh sb="0" eb="2">
      <t>ビコウ</t>
    </rPh>
    <phoneticPr fontId="3"/>
  </si>
  <si>
    <t>明細備考　変更</t>
    <rPh sb="0" eb="2">
      <t>メイサイ</t>
    </rPh>
    <rPh sb="2" eb="4">
      <t>ビコウ</t>
    </rPh>
    <phoneticPr fontId="3"/>
  </si>
  <si>
    <t>AA</t>
    <phoneticPr fontId="3"/>
  </si>
  <si>
    <t>AQ</t>
    <phoneticPr fontId="3"/>
  </si>
  <si>
    <t>BD</t>
    <phoneticPr fontId="3"/>
  </si>
  <si>
    <t>AF</t>
    <phoneticPr fontId="3"/>
  </si>
  <si>
    <t>AT</t>
    <phoneticPr fontId="3"/>
  </si>
  <si>
    <t>AO</t>
    <phoneticPr fontId="3"/>
  </si>
  <si>
    <t>C</t>
    <phoneticPr fontId="3"/>
  </si>
  <si>
    <t>R</t>
    <phoneticPr fontId="3"/>
  </si>
  <si>
    <t>AE</t>
    <phoneticPr fontId="3"/>
  </si>
  <si>
    <t>AG</t>
    <phoneticPr fontId="3"/>
  </si>
  <si>
    <t>AU</t>
    <phoneticPr fontId="3"/>
  </si>
  <si>
    <t>AV</t>
    <phoneticPr fontId="3"/>
  </si>
  <si>
    <t>BA</t>
    <phoneticPr fontId="3"/>
  </si>
  <si>
    <t>AX</t>
    <phoneticPr fontId="3"/>
  </si>
  <si>
    <t>BB</t>
    <phoneticPr fontId="3"/>
  </si>
  <si>
    <t>-</t>
    <phoneticPr fontId="3"/>
  </si>
  <si>
    <t>-</t>
    <phoneticPr fontId="3"/>
  </si>
  <si>
    <t>AK</t>
    <phoneticPr fontId="3"/>
  </si>
  <si>
    <t>AY</t>
    <phoneticPr fontId="3"/>
  </si>
  <si>
    <t>AI</t>
    <phoneticPr fontId="3"/>
  </si>
  <si>
    <t>AW</t>
    <phoneticPr fontId="3"/>
  </si>
  <si>
    <t>AQ</t>
    <phoneticPr fontId="3"/>
  </si>
  <si>
    <t>BD</t>
    <phoneticPr fontId="3"/>
  </si>
  <si>
    <t>社名</t>
    <rPh sb="0" eb="2">
      <t>シャメイ</t>
    </rPh>
    <phoneticPr fontId="3"/>
  </si>
  <si>
    <t>×</t>
    <phoneticPr fontId="3"/>
  </si>
  <si>
    <t>R</t>
    <phoneticPr fontId="3"/>
  </si>
  <si>
    <t>P</t>
    <phoneticPr fontId="3"/>
  </si>
  <si>
    <t>ｍ</t>
    <phoneticPr fontId="3"/>
  </si>
  <si>
    <t>R-2-1-2-1</t>
  </si>
  <si>
    <t>m3</t>
  </si>
  <si>
    <t>ｍ</t>
    <phoneticPr fontId="3"/>
  </si>
  <si>
    <t/>
  </si>
  <si>
    <t>内訳表明細</t>
    <rPh sb="0" eb="2">
      <t>ウチワケ</t>
    </rPh>
    <rPh sb="2" eb="3">
      <t>ヒョウ</t>
    </rPh>
    <rPh sb="3" eb="5">
      <t>メイサイ</t>
    </rPh>
    <phoneticPr fontId="3"/>
  </si>
  <si>
    <t>単価表第001号</t>
    <phoneticPr fontId="3"/>
  </si>
  <si>
    <t>単価表第001号</t>
    <phoneticPr fontId="3"/>
  </si>
  <si>
    <t>A1:M43</t>
    <phoneticPr fontId="3"/>
  </si>
  <si>
    <t>A44:M86</t>
    <phoneticPr fontId="3"/>
  </si>
  <si>
    <t>L</t>
    <phoneticPr fontId="3"/>
  </si>
  <si>
    <t>AL</t>
    <phoneticPr fontId="3"/>
  </si>
  <si>
    <t>BJ</t>
    <phoneticPr fontId="3"/>
  </si>
  <si>
    <t>BE</t>
    <phoneticPr fontId="3"/>
  </si>
  <si>
    <t>CB</t>
    <phoneticPr fontId="3"/>
  </si>
  <si>
    <t>AY</t>
    <phoneticPr fontId="3"/>
  </si>
  <si>
    <t>BV</t>
    <phoneticPr fontId="3"/>
  </si>
  <si>
    <t>AR</t>
    <phoneticPr fontId="3"/>
  </si>
  <si>
    <t>BP</t>
    <phoneticPr fontId="3"/>
  </si>
  <si>
    <t>AM</t>
    <phoneticPr fontId="3"/>
  </si>
  <si>
    <t>BK</t>
    <phoneticPr fontId="3"/>
  </si>
  <si>
    <t>AX</t>
    <phoneticPr fontId="3"/>
  </si>
  <si>
    <t>BU</t>
    <phoneticPr fontId="3"/>
  </si>
  <si>
    <t>A</t>
    <phoneticPr fontId="3"/>
  </si>
  <si>
    <t>AH</t>
  </si>
  <si>
    <t>AO</t>
    <phoneticPr fontId="3"/>
  </si>
  <si>
    <t>BM</t>
    <phoneticPr fontId="3"/>
  </si>
  <si>
    <t>BN</t>
    <phoneticPr fontId="3"/>
  </si>
  <si>
    <t>AV</t>
    <phoneticPr fontId="3"/>
  </si>
  <si>
    <t>AR</t>
    <phoneticPr fontId="3"/>
  </si>
  <si>
    <t>BP</t>
    <phoneticPr fontId="3"/>
  </si>
  <si>
    <t>AW</t>
    <phoneticPr fontId="3"/>
  </si>
  <si>
    <t>AX</t>
    <phoneticPr fontId="3"/>
  </si>
  <si>
    <t>AS</t>
    <phoneticPr fontId="3"/>
  </si>
  <si>
    <t>BQ</t>
    <phoneticPr fontId="3"/>
  </si>
  <si>
    <t>AQ</t>
    <phoneticPr fontId="3"/>
  </si>
  <si>
    <t>BO</t>
    <phoneticPr fontId="3"/>
  </si>
  <si>
    <t>AK</t>
    <phoneticPr fontId="3"/>
  </si>
  <si>
    <t>AO</t>
    <phoneticPr fontId="3"/>
  </si>
  <si>
    <t>I</t>
    <phoneticPr fontId="3"/>
  </si>
  <si>
    <t>○</t>
    <phoneticPr fontId="3"/>
  </si>
  <si>
    <t>BC</t>
    <phoneticPr fontId="3"/>
  </si>
  <si>
    <t>親工事合計1</t>
    <rPh sb="0" eb="1">
      <t>オヤ</t>
    </rPh>
    <rPh sb="1" eb="3">
      <t>コウジ</t>
    </rPh>
    <rPh sb="3" eb="5">
      <t>ゴウケイ</t>
    </rPh>
    <phoneticPr fontId="3"/>
  </si>
  <si>
    <t>AM</t>
    <phoneticPr fontId="3"/>
  </si>
  <si>
    <t>使用しない</t>
    <rPh sb="0" eb="2">
      <t>シヨウ</t>
    </rPh>
    <phoneticPr fontId="3"/>
  </si>
  <si>
    <t>Q</t>
    <phoneticPr fontId="3"/>
  </si>
  <si>
    <t>×</t>
    <phoneticPr fontId="3"/>
  </si>
  <si>
    <t>合算表末=金額1</t>
    <rPh sb="5" eb="7">
      <t>キンガク</t>
    </rPh>
    <phoneticPr fontId="3"/>
  </si>
  <si>
    <t>合算工事の時最終ページの最終行に続いて表示。行は最終行からの行数
合算表末に続く文字は、書き出し明細項目名</t>
    <rPh sb="0" eb="2">
      <t>ガッサン</t>
    </rPh>
    <rPh sb="2" eb="4">
      <t>コウジ</t>
    </rPh>
    <rPh sb="5" eb="6">
      <t>トキ</t>
    </rPh>
    <rPh sb="6" eb="8">
      <t>サイシュウ</t>
    </rPh>
    <rPh sb="12" eb="15">
      <t>サイシュウギョウ</t>
    </rPh>
    <rPh sb="16" eb="17">
      <t>ツヅ</t>
    </rPh>
    <rPh sb="19" eb="21">
      <t>ヒョウジ</t>
    </rPh>
    <rPh sb="22" eb="23">
      <t>ギョウ</t>
    </rPh>
    <rPh sb="24" eb="27">
      <t>サイシュウギョウ</t>
    </rPh>
    <rPh sb="30" eb="32">
      <t>ギョウスウ</t>
    </rPh>
    <rPh sb="33" eb="35">
      <t>ガッサン</t>
    </rPh>
    <rPh sb="35" eb="36">
      <t>ヒョウ</t>
    </rPh>
    <rPh sb="36" eb="37">
      <t>マツ</t>
    </rPh>
    <rPh sb="38" eb="39">
      <t>ツヅ</t>
    </rPh>
    <rPh sb="40" eb="42">
      <t>モジ</t>
    </rPh>
    <rPh sb="44" eb="45">
      <t>カ</t>
    </rPh>
    <rPh sb="46" eb="47">
      <t>ダ</t>
    </rPh>
    <rPh sb="48" eb="50">
      <t>メイサイ</t>
    </rPh>
    <rPh sb="50" eb="52">
      <t>コウモク</t>
    </rPh>
    <rPh sb="52" eb="53">
      <t>メイ</t>
    </rPh>
    <phoneticPr fontId="3"/>
  </si>
  <si>
    <t>親契約保証費1</t>
    <rPh sb="0" eb="1">
      <t>オヤ</t>
    </rPh>
    <rPh sb="1" eb="3">
      <t>ケイヤク</t>
    </rPh>
    <rPh sb="3" eb="5">
      <t>ホショウ</t>
    </rPh>
    <rPh sb="5" eb="6">
      <t>ヒ</t>
    </rPh>
    <phoneticPr fontId="3"/>
  </si>
  <si>
    <t>AN</t>
    <phoneticPr fontId="3"/>
  </si>
  <si>
    <t>-</t>
    <phoneticPr fontId="3"/>
  </si>
  <si>
    <t>工事合計</t>
    <rPh sb="0" eb="2">
      <t>コウジ</t>
    </rPh>
    <rPh sb="2" eb="4">
      <t>ゴウケイ</t>
    </rPh>
    <phoneticPr fontId="3"/>
  </si>
  <si>
    <t>合算表末=名称1</t>
    <rPh sb="5" eb="7">
      <t>メイショウ</t>
    </rPh>
    <phoneticPr fontId="3"/>
  </si>
  <si>
    <t>契約保証費</t>
    <rPh sb="0" eb="2">
      <t>ケイヤク</t>
    </rPh>
    <rPh sb="2" eb="4">
      <t>ホショウ</t>
    </rPh>
    <rPh sb="4" eb="5">
      <t>ヒ</t>
    </rPh>
    <phoneticPr fontId="3"/>
  </si>
  <si>
    <t>共通仮設費行出力</t>
  </si>
  <si>
    <t>直接工事費1</t>
    <rPh sb="0" eb="2">
      <t>チョクセツ</t>
    </rPh>
    <rPh sb="2" eb="5">
      <t>コウジヒ</t>
    </rPh>
    <phoneticPr fontId="3"/>
  </si>
  <si>
    <t>単価1</t>
  </si>
  <si>
    <t>Ｊ</t>
  </si>
  <si>
    <t>○</t>
  </si>
  <si>
    <t>単価2</t>
  </si>
  <si>
    <t>ｺｰﾄﾞ1</t>
  </si>
  <si>
    <t>A</t>
  </si>
  <si>
    <t>×</t>
  </si>
  <si>
    <t>ｺｰﾄﾞ2</t>
  </si>
  <si>
    <t>O</t>
    <phoneticPr fontId="3"/>
  </si>
  <si>
    <t>U</t>
    <phoneticPr fontId="3"/>
  </si>
  <si>
    <t>AQ</t>
  </si>
  <si>
    <t>SPkubun</t>
  </si>
  <si>
    <t>S</t>
    <phoneticPr fontId="3"/>
  </si>
  <si>
    <t>S</t>
    <phoneticPr fontId="3"/>
  </si>
  <si>
    <t>積　算　内　訳　書</t>
    <rPh sb="0" eb="1">
      <t>ツミ</t>
    </rPh>
    <rPh sb="2" eb="3">
      <t>サン</t>
    </rPh>
    <rPh sb="4" eb="5">
      <t>ナイ</t>
    </rPh>
    <rPh sb="6" eb="7">
      <t>ヤク</t>
    </rPh>
    <rPh sb="8" eb="9">
      <t>ショ</t>
    </rPh>
    <phoneticPr fontId="3"/>
  </si>
  <si>
    <t>工事区分・工種・種別</t>
    <rPh sb="0" eb="2">
      <t>コウジ</t>
    </rPh>
    <rPh sb="2" eb="4">
      <t>クブン</t>
    </rPh>
    <rPh sb="5" eb="7">
      <t>コウシュ</t>
    </rPh>
    <rPh sb="8" eb="10">
      <t>シュベツ</t>
    </rPh>
    <phoneticPr fontId="3"/>
  </si>
  <si>
    <t>※１ 工事数量総括表に対応する内訳書とする。</t>
    <phoneticPr fontId="3"/>
  </si>
  <si>
    <t>※２ 下請業者に請負わせることを予定している場合には，各下請業者について記入する。</t>
    <phoneticPr fontId="3"/>
  </si>
  <si>
    <t>J</t>
    <phoneticPr fontId="3"/>
  </si>
  <si>
    <r>
      <t>結合02_</t>
    </r>
    <r>
      <rPr>
        <sz val="11"/>
        <rFont val="ＭＳ Ｐゴシック"/>
        <family val="3"/>
        <charset val="128"/>
      </rPr>
      <t>8</t>
    </r>
    <rPh sb="0" eb="2">
      <t>ケツゴウ</t>
    </rPh>
    <phoneticPr fontId="3"/>
  </si>
  <si>
    <t>単位</t>
    <rPh sb="0" eb="1">
      <t>タン</t>
    </rPh>
    <rPh sb="1" eb="2">
      <t>クライ</t>
    </rPh>
    <phoneticPr fontId="3"/>
  </si>
  <si>
    <t>数量</t>
    <rPh sb="0" eb="1">
      <t>カズ</t>
    </rPh>
    <rPh sb="1" eb="2">
      <t>リョウ</t>
    </rPh>
    <phoneticPr fontId="3"/>
  </si>
  <si>
    <t>金額
元請+下請</t>
    <rPh sb="0" eb="1">
      <t>キン</t>
    </rPh>
    <rPh sb="1" eb="2">
      <t>ガク</t>
    </rPh>
    <rPh sb="3" eb="4">
      <t>モト</t>
    </rPh>
    <rPh sb="4" eb="5">
      <t>ウ</t>
    </rPh>
    <rPh sb="6" eb="7">
      <t>シタ</t>
    </rPh>
    <phoneticPr fontId="3"/>
  </si>
  <si>
    <t>W</t>
    <phoneticPr fontId="3"/>
  </si>
  <si>
    <t>X</t>
    <phoneticPr fontId="3"/>
  </si>
  <si>
    <t>Y</t>
    <phoneticPr fontId="3"/>
  </si>
  <si>
    <t>Z</t>
    <phoneticPr fontId="3"/>
  </si>
  <si>
    <t>AA</t>
    <phoneticPr fontId="3"/>
  </si>
  <si>
    <t>AB</t>
    <phoneticPr fontId="3"/>
  </si>
  <si>
    <t>A1:V24</t>
    <phoneticPr fontId="3"/>
  </si>
  <si>
    <t>（１）</t>
    <phoneticPr fontId="3"/>
  </si>
  <si>
    <t>（２）</t>
    <phoneticPr fontId="3"/>
  </si>
  <si>
    <t>（３）</t>
    <phoneticPr fontId="3"/>
  </si>
  <si>
    <t>（４）</t>
    <phoneticPr fontId="3"/>
  </si>
  <si>
    <t>元請</t>
    <rPh sb="0" eb="1">
      <t>モト</t>
    </rPh>
    <rPh sb="1" eb="2">
      <t>ウ</t>
    </rPh>
    <phoneticPr fontId="3"/>
  </si>
  <si>
    <t>下請合計</t>
    <rPh sb="0" eb="2">
      <t>シタウ</t>
    </rPh>
    <rPh sb="2" eb="4">
      <t>ゴウケイ</t>
    </rPh>
    <phoneticPr fontId="3"/>
  </si>
  <si>
    <t>W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</si>
</sst>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#,##0_ ;[Red]\-#,##0\ "/>
    <numFmt numFmtId="178" formatCode="#,###.####"/>
    <numFmt numFmtId="179" formatCode="#.####"/>
    <numFmt numFmtId="180" formatCode="#.##"/>
  </numFmts>
  <fonts count="14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2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2" fillId="2" borderId="3" xfId="0" applyFont="1" applyFill="1" applyBorder="1"/>
    <xf numFmtId="40" fontId="2" fillId="2" borderId="5" xfId="1" applyNumberFormat="1" applyFont="1" applyFill="1" applyBorder="1"/>
    <xf numFmtId="0" fontId="2" fillId="2" borderId="9" xfId="0" applyFont="1" applyFill="1" applyBorder="1"/>
    <xf numFmtId="40" fontId="2" fillId="2" borderId="10" xfId="1" applyNumberFormat="1" applyFont="1" applyFill="1" applyBorder="1"/>
    <xf numFmtId="0" fontId="2" fillId="2" borderId="11" xfId="0" applyFont="1" applyFill="1" applyBorder="1"/>
    <xf numFmtId="40" fontId="2" fillId="2" borderId="6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4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2" fillId="0" borderId="25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0" fontId="0" fillId="0" borderId="22" xfId="0" applyFill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5" fillId="0" borderId="42" xfId="0" applyFont="1" applyFill="1" applyBorder="1" applyAlignment="1">
      <alignment vertical="center"/>
    </xf>
    <xf numFmtId="49" fontId="5" fillId="0" borderId="42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0" fontId="5" fillId="0" borderId="0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38" fontId="7" fillId="0" borderId="2" xfId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38" fontId="7" fillId="0" borderId="43" xfId="1" applyFont="1" applyFill="1" applyBorder="1" applyAlignment="1">
      <alignment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vertical="center"/>
    </xf>
    <xf numFmtId="38" fontId="7" fillId="0" borderId="26" xfId="1" applyFont="1" applyFill="1" applyBorder="1" applyAlignment="1">
      <alignment vertical="center"/>
    </xf>
    <xf numFmtId="0" fontId="5" fillId="0" borderId="47" xfId="0" applyNumberFormat="1" applyFont="1" applyFill="1" applyBorder="1" applyAlignment="1">
      <alignment vertical="center"/>
    </xf>
    <xf numFmtId="0" fontId="5" fillId="0" borderId="48" xfId="0" applyFont="1" applyFill="1" applyBorder="1" applyAlignment="1">
      <alignment vertical="center"/>
    </xf>
    <xf numFmtId="0" fontId="5" fillId="0" borderId="49" xfId="0" applyFont="1" applyFill="1" applyBorder="1" applyAlignment="1">
      <alignment vertical="center"/>
    </xf>
    <xf numFmtId="40" fontId="5" fillId="0" borderId="50" xfId="1" applyNumberFormat="1" applyFont="1" applyFill="1" applyBorder="1" applyAlignment="1">
      <alignment horizontal="center" vertical="center"/>
    </xf>
    <xf numFmtId="0" fontId="0" fillId="2" borderId="51" xfId="0" applyFill="1" applyBorder="1"/>
    <xf numFmtId="40" fontId="0" fillId="2" borderId="52" xfId="1" applyNumberFormat="1" applyFont="1" applyFill="1" applyBorder="1"/>
    <xf numFmtId="40" fontId="0" fillId="2" borderId="1" xfId="1" applyNumberFormat="1" applyFont="1" applyFill="1" applyBorder="1"/>
    <xf numFmtId="0" fontId="0" fillId="5" borderId="53" xfId="0" applyFill="1" applyBorder="1"/>
    <xf numFmtId="0" fontId="0" fillId="5" borderId="33" xfId="0" applyFill="1" applyBorder="1"/>
    <xf numFmtId="0" fontId="0" fillId="5" borderId="35" xfId="0" applyFill="1" applyBorder="1"/>
    <xf numFmtId="0" fontId="0" fillId="6" borderId="34" xfId="0" applyFill="1" applyBorder="1"/>
    <xf numFmtId="49" fontId="8" fillId="0" borderId="29" xfId="0" applyNumberFormat="1" applyFont="1" applyFill="1" applyBorder="1" applyAlignment="1">
      <alignment vertical="top"/>
    </xf>
    <xf numFmtId="49" fontId="8" fillId="0" borderId="39" xfId="0" applyNumberFormat="1" applyFont="1" applyFill="1" applyBorder="1" applyAlignment="1">
      <alignment vertical="top"/>
    </xf>
    <xf numFmtId="38" fontId="7" fillId="0" borderId="22" xfId="1" applyFont="1" applyFill="1" applyBorder="1" applyAlignment="1">
      <alignment horizontal="right"/>
    </xf>
    <xf numFmtId="38" fontId="7" fillId="0" borderId="26" xfId="1" applyFont="1" applyFill="1" applyBorder="1" applyAlignment="1">
      <alignment horizontal="right"/>
    </xf>
    <xf numFmtId="38" fontId="7" fillId="0" borderId="2" xfId="1" applyFont="1" applyFill="1" applyBorder="1" applyAlignment="1">
      <alignment horizontal="right"/>
    </xf>
    <xf numFmtId="38" fontId="7" fillId="0" borderId="43" xfId="1" applyFont="1" applyFill="1" applyBorder="1" applyAlignment="1">
      <alignment horizontal="right"/>
    </xf>
    <xf numFmtId="49" fontId="0" fillId="0" borderId="0" xfId="0" applyNumberFormat="1" applyAlignment="1">
      <alignment horizontal="left"/>
    </xf>
    <xf numFmtId="49" fontId="5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right"/>
    </xf>
    <xf numFmtId="176" fontId="5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9" fillId="0" borderId="61" xfId="0" applyFont="1" applyBorder="1" applyAlignment="1">
      <alignment horizontal="left" wrapText="1"/>
    </xf>
    <xf numFmtId="0" fontId="10" fillId="0" borderId="62" xfId="0" applyNumberFormat="1" applyFont="1" applyFill="1" applyBorder="1" applyAlignment="1">
      <alignment vertical="center"/>
    </xf>
    <xf numFmtId="0" fontId="8" fillId="0" borderId="57" xfId="0" applyFont="1" applyFill="1" applyBorder="1" applyAlignment="1">
      <alignment vertical="center"/>
    </xf>
    <xf numFmtId="49" fontId="8" fillId="0" borderId="40" xfId="0" applyNumberFormat="1" applyFont="1" applyFill="1" applyBorder="1" applyAlignment="1">
      <alignment vertical="top"/>
    </xf>
    <xf numFmtId="49" fontId="8" fillId="0" borderId="59" xfId="0" applyNumberFormat="1" applyFont="1" applyFill="1" applyBorder="1" applyAlignment="1">
      <alignment vertical="top"/>
    </xf>
    <xf numFmtId="49" fontId="8" fillId="0" borderId="17" xfId="0" applyNumberFormat="1" applyFont="1" applyFill="1" applyBorder="1" applyAlignment="1">
      <alignment vertical="top"/>
    </xf>
    <xf numFmtId="49" fontId="8" fillId="0" borderId="36" xfId="0" applyNumberFormat="1" applyFont="1" applyFill="1" applyBorder="1" applyAlignment="1">
      <alignment vertical="top"/>
    </xf>
    <xf numFmtId="49" fontId="8" fillId="0" borderId="55" xfId="0" applyNumberFormat="1" applyFont="1" applyFill="1" applyBorder="1" applyAlignment="1">
      <alignment vertical="top"/>
    </xf>
    <xf numFmtId="49" fontId="8" fillId="0" borderId="49" xfId="0" applyNumberFormat="1" applyFont="1" applyFill="1" applyBorder="1" applyAlignment="1">
      <alignment vertical="top"/>
    </xf>
    <xf numFmtId="40" fontId="7" fillId="0" borderId="61" xfId="1" applyNumberFormat="1" applyFont="1" applyFill="1" applyBorder="1" applyAlignment="1">
      <alignment horizontal="center" vertical="center"/>
    </xf>
    <xf numFmtId="40" fontId="7" fillId="0" borderId="0" xfId="1" applyNumberFormat="1" applyFont="1" applyFill="1" applyBorder="1" applyAlignment="1">
      <alignment horizontal="center" vertical="center"/>
    </xf>
    <xf numFmtId="40" fontId="7" fillId="0" borderId="60" xfId="1" applyNumberFormat="1" applyFont="1" applyFill="1" applyBorder="1" applyAlignment="1">
      <alignment horizontal="center" vertical="center"/>
    </xf>
    <xf numFmtId="179" fontId="7" fillId="0" borderId="23" xfId="0" applyNumberFormat="1" applyFont="1" applyFill="1" applyBorder="1" applyAlignment="1">
      <alignment horizontal="left" vertical="center"/>
    </xf>
    <xf numFmtId="179" fontId="7" fillId="0" borderId="28" xfId="0" applyNumberFormat="1" applyFont="1" applyFill="1" applyBorder="1" applyAlignment="1">
      <alignment horizontal="left" vertical="center"/>
    </xf>
    <xf numFmtId="179" fontId="7" fillId="0" borderId="13" xfId="0" applyNumberFormat="1" applyFont="1" applyFill="1" applyBorder="1" applyAlignment="1">
      <alignment horizontal="left" vertical="center"/>
    </xf>
    <xf numFmtId="179" fontId="7" fillId="0" borderId="63" xfId="0" applyNumberFormat="1" applyFont="1" applyFill="1" applyBorder="1" applyAlignment="1">
      <alignment horizontal="left" vertical="center"/>
    </xf>
    <xf numFmtId="180" fontId="7" fillId="0" borderId="23" xfId="0" applyNumberFormat="1" applyFont="1" applyFill="1" applyBorder="1" applyAlignment="1">
      <alignment horizontal="left" vertical="center"/>
    </xf>
    <xf numFmtId="180" fontId="7" fillId="0" borderId="28" xfId="0" applyNumberFormat="1" applyFont="1" applyFill="1" applyBorder="1" applyAlignment="1">
      <alignment horizontal="left" vertical="center"/>
    </xf>
    <xf numFmtId="180" fontId="7" fillId="0" borderId="13" xfId="0" applyNumberFormat="1" applyFont="1" applyFill="1" applyBorder="1" applyAlignment="1">
      <alignment horizontal="left" vertical="center"/>
    </xf>
    <xf numFmtId="180" fontId="7" fillId="0" borderId="63" xfId="0" applyNumberFormat="1" applyFont="1" applyFill="1" applyBorder="1" applyAlignment="1">
      <alignment horizontal="left" vertical="center"/>
    </xf>
    <xf numFmtId="3" fontId="7" fillId="0" borderId="40" xfId="1" applyNumberFormat="1" applyFont="1" applyFill="1" applyBorder="1" applyAlignment="1">
      <alignment horizontal="right" vertical="center"/>
    </xf>
    <xf numFmtId="3" fontId="7" fillId="0" borderId="59" xfId="1" applyNumberFormat="1" applyFont="1" applyFill="1" applyBorder="1" applyAlignment="1">
      <alignment horizontal="right" vertical="center"/>
    </xf>
    <xf numFmtId="3" fontId="7" fillId="0" borderId="17" xfId="1" applyNumberFormat="1" applyFont="1" applyFill="1" applyBorder="1" applyAlignment="1">
      <alignment horizontal="right" vertical="center"/>
    </xf>
    <xf numFmtId="3" fontId="7" fillId="0" borderId="55" xfId="1" applyNumberFormat="1" applyFont="1" applyFill="1" applyBorder="1" applyAlignment="1">
      <alignment horizontal="right" vertical="center"/>
    </xf>
    <xf numFmtId="3" fontId="7" fillId="0" borderId="40" xfId="1" applyNumberFormat="1" applyFont="1" applyFill="1" applyBorder="1" applyAlignment="1">
      <alignment horizontal="right"/>
    </xf>
    <xf numFmtId="3" fontId="7" fillId="0" borderId="59" xfId="1" applyNumberFormat="1" applyFont="1" applyFill="1" applyBorder="1" applyAlignment="1">
      <alignment horizontal="right"/>
    </xf>
    <xf numFmtId="3" fontId="7" fillId="0" borderId="17" xfId="1" applyNumberFormat="1" applyFont="1" applyFill="1" applyBorder="1" applyAlignment="1">
      <alignment horizontal="right"/>
    </xf>
    <xf numFmtId="3" fontId="7" fillId="0" borderId="55" xfId="1" applyNumberFormat="1" applyFont="1" applyFill="1" applyBorder="1" applyAlignment="1">
      <alignment horizontal="right"/>
    </xf>
    <xf numFmtId="38" fontId="7" fillId="0" borderId="23" xfId="1" applyFont="1" applyFill="1" applyBorder="1" applyAlignment="1">
      <alignment vertical="center"/>
    </xf>
    <xf numFmtId="38" fontId="7" fillId="0" borderId="28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0" fontId="11" fillId="0" borderId="0" xfId="0" applyFont="1" applyFill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67" xfId="0" applyBorder="1"/>
    <xf numFmtId="0" fontId="0" fillId="0" borderId="30" xfId="0" applyFill="1" applyBorder="1"/>
    <xf numFmtId="0" fontId="0" fillId="0" borderId="30" xfId="0" applyBorder="1"/>
    <xf numFmtId="0" fontId="0" fillId="0" borderId="30" xfId="0" applyBorder="1" applyAlignment="1">
      <alignment wrapText="1"/>
    </xf>
    <xf numFmtId="0" fontId="0" fillId="3" borderId="30" xfId="0" applyFill="1" applyBorder="1"/>
    <xf numFmtId="0" fontId="0" fillId="7" borderId="9" xfId="0" applyFill="1" applyBorder="1"/>
    <xf numFmtId="0" fontId="0" fillId="7" borderId="1" xfId="0" applyFill="1" applyBorder="1"/>
    <xf numFmtId="40" fontId="7" fillId="0" borderId="23" xfId="1" applyNumberFormat="1" applyFont="1" applyFill="1" applyBorder="1" applyAlignment="1">
      <alignment horizontal="center" vertical="center"/>
    </xf>
    <xf numFmtId="40" fontId="7" fillId="0" borderId="28" xfId="1" applyNumberFormat="1" applyFont="1" applyFill="1" applyBorder="1" applyAlignment="1">
      <alignment horizontal="center" vertical="center"/>
    </xf>
    <xf numFmtId="40" fontId="7" fillId="0" borderId="13" xfId="1" applyNumberFormat="1" applyFont="1" applyFill="1" applyBorder="1" applyAlignment="1">
      <alignment horizontal="center" vertical="center"/>
    </xf>
    <xf numFmtId="40" fontId="7" fillId="0" borderId="63" xfId="1" applyNumberFormat="1" applyFont="1" applyFill="1" applyBorder="1" applyAlignment="1">
      <alignment horizontal="center" vertical="center"/>
    </xf>
    <xf numFmtId="3" fontId="7" fillId="0" borderId="61" xfId="1" applyNumberFormat="1" applyFon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3" fontId="7" fillId="0" borderId="48" xfId="1" applyNumberFormat="1" applyFont="1" applyFill="1" applyBorder="1" applyAlignment="1">
      <alignment horizontal="right"/>
    </xf>
    <xf numFmtId="0" fontId="5" fillId="0" borderId="50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2" fillId="0" borderId="1" xfId="0" applyFont="1" applyBorder="1"/>
    <xf numFmtId="0" fontId="2" fillId="0" borderId="1" xfId="2" applyBorder="1"/>
    <xf numFmtId="0" fontId="2" fillId="0" borderId="1" xfId="2" applyFill="1" applyBorder="1"/>
    <xf numFmtId="0" fontId="2" fillId="0" borderId="18" xfId="0" applyFont="1" applyBorder="1"/>
    <xf numFmtId="0" fontId="5" fillId="0" borderId="49" xfId="3" applyFont="1" applyFill="1" applyBorder="1" applyAlignment="1">
      <alignment vertical="center"/>
    </xf>
    <xf numFmtId="0" fontId="5" fillId="0" borderId="48" xfId="3" applyNumberFormat="1" applyFont="1" applyFill="1" applyBorder="1" applyAlignment="1">
      <alignment vertical="center"/>
    </xf>
    <xf numFmtId="0" fontId="5" fillId="0" borderId="0" xfId="3" applyFont="1" applyAlignment="1">
      <alignment vertical="center"/>
    </xf>
    <xf numFmtId="40" fontId="5" fillId="0" borderId="48" xfId="1" applyNumberFormat="1" applyFont="1" applyBorder="1" applyAlignment="1">
      <alignment vertical="center"/>
    </xf>
    <xf numFmtId="0" fontId="9" fillId="0" borderId="23" xfId="0" applyFont="1" applyBorder="1" applyAlignment="1">
      <alignment horizontal="left" wrapText="1"/>
    </xf>
    <xf numFmtId="0" fontId="9" fillId="0" borderId="40" xfId="0" applyFont="1" applyBorder="1" applyAlignment="1">
      <alignment horizontal="left" wrapText="1"/>
    </xf>
    <xf numFmtId="3" fontId="9" fillId="0" borderId="40" xfId="1" applyNumberFormat="1" applyFont="1" applyBorder="1" applyAlignment="1">
      <alignment horizontal="right"/>
    </xf>
    <xf numFmtId="178" fontId="9" fillId="0" borderId="23" xfId="1" applyNumberFormat="1" applyFont="1" applyBorder="1" applyAlignment="1">
      <alignment horizontal="left"/>
    </xf>
    <xf numFmtId="177" fontId="9" fillId="0" borderId="22" xfId="1" applyNumberFormat="1" applyFont="1" applyBorder="1" applyAlignment="1"/>
    <xf numFmtId="0" fontId="9" fillId="0" borderId="38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3" fontId="9" fillId="0" borderId="18" xfId="1" applyNumberFormat="1" applyFont="1" applyBorder="1" applyAlignment="1">
      <alignment horizontal="right"/>
    </xf>
    <xf numFmtId="178" fontId="9" fillId="0" borderId="14" xfId="1" applyNumberFormat="1" applyFont="1" applyBorder="1" applyAlignment="1">
      <alignment horizontal="left"/>
    </xf>
    <xf numFmtId="177" fontId="9" fillId="0" borderId="1" xfId="1" applyNumberFormat="1" applyFont="1" applyBorder="1" applyAlignment="1"/>
    <xf numFmtId="0" fontId="9" fillId="0" borderId="1" xfId="0" applyFont="1" applyBorder="1" applyAlignment="1">
      <alignment horizontal="left" wrapText="1"/>
    </xf>
    <xf numFmtId="0" fontId="9" fillId="0" borderId="18" xfId="0" applyFont="1" applyBorder="1" applyAlignment="1">
      <alignment horizontal="left" wrapText="1"/>
    </xf>
    <xf numFmtId="0" fontId="2" fillId="0" borderId="46" xfId="0" applyFont="1" applyFill="1" applyBorder="1"/>
    <xf numFmtId="0" fontId="9" fillId="0" borderId="0" xfId="0" applyFont="1" applyBorder="1" applyAlignment="1">
      <alignment horizontal="left" wrapText="1"/>
    </xf>
    <xf numFmtId="3" fontId="9" fillId="0" borderId="0" xfId="1" applyNumberFormat="1" applyFont="1" applyBorder="1" applyAlignment="1">
      <alignment horizontal="right"/>
    </xf>
    <xf numFmtId="178" fontId="9" fillId="0" borderId="0" xfId="1" applyNumberFormat="1" applyFont="1" applyBorder="1" applyAlignment="1">
      <alignment horizontal="left"/>
    </xf>
    <xf numFmtId="177" fontId="9" fillId="0" borderId="0" xfId="1" applyNumberFormat="1" applyFont="1" applyBorder="1" applyAlignment="1"/>
    <xf numFmtId="0" fontId="8" fillId="0" borderId="0" xfId="0" applyNumberFormat="1" applyFont="1" applyBorder="1" applyAlignment="1">
      <alignment vertical="top"/>
    </xf>
    <xf numFmtId="0" fontId="9" fillId="0" borderId="1" xfId="0" applyFont="1" applyBorder="1" applyAlignment="1">
      <alignment horizontal="center" vertical="center"/>
    </xf>
    <xf numFmtId="0" fontId="2" fillId="7" borderId="1" xfId="0" applyFont="1" applyFill="1" applyBorder="1"/>
    <xf numFmtId="0" fontId="2" fillId="0" borderId="1" xfId="0" applyFont="1" applyFill="1" applyBorder="1"/>
    <xf numFmtId="0" fontId="2" fillId="7" borderId="4" xfId="0" applyFont="1" applyFill="1" applyBorder="1" applyAlignment="1">
      <alignment vertical="top"/>
    </xf>
    <xf numFmtId="0" fontId="9" fillId="0" borderId="1" xfId="0" quotePrefix="1" applyFont="1" applyBorder="1" applyAlignment="1">
      <alignment horizontal="center" vertical="center"/>
    </xf>
    <xf numFmtId="38" fontId="9" fillId="0" borderId="1" xfId="1" applyFont="1" applyBorder="1" applyAlignment="1"/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61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59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59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60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50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52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63" xfId="0" applyFill="1" applyBorder="1" applyAlignment="1">
      <alignment horizontal="center"/>
    </xf>
    <xf numFmtId="0" fontId="0" fillId="2" borderId="43" xfId="0" applyFill="1" applyBorder="1" applyAlignment="1">
      <alignment horizontal="center" wrapText="1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0" borderId="59" xfId="0" applyBorder="1" applyAlignment="1"/>
    <xf numFmtId="0" fontId="0" fillId="0" borderId="0" xfId="0" applyAlignment="1"/>
    <xf numFmtId="0" fontId="0" fillId="2" borderId="66" xfId="0" applyFill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9" fillId="0" borderId="2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9" fillId="0" borderId="4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 wrapText="1" shrinkToFit="1"/>
    </xf>
    <xf numFmtId="0" fontId="0" fillId="0" borderId="40" xfId="0" applyBorder="1" applyAlignment="1">
      <alignment vertical="center" wrapText="1" shrinkToFit="1"/>
    </xf>
    <xf numFmtId="0" fontId="7" fillId="0" borderId="25" xfId="0" applyFont="1" applyFill="1" applyBorder="1" applyAlignment="1">
      <alignment vertical="center" wrapText="1" shrinkToFit="1"/>
    </xf>
    <xf numFmtId="0" fontId="0" fillId="0" borderId="59" xfId="0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0" fillId="0" borderId="17" xfId="0" applyBorder="1" applyAlignment="1">
      <alignment vertical="center" wrapText="1" shrinkToFit="1"/>
    </xf>
    <xf numFmtId="0" fontId="5" fillId="0" borderId="54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" fillId="0" borderId="58" xfId="0" applyNumberFormat="1" applyFont="1" applyFill="1" applyBorder="1" applyAlignment="1">
      <alignment vertical="center"/>
    </xf>
    <xf numFmtId="0" fontId="0" fillId="0" borderId="48" xfId="0" applyBorder="1" applyAlignment="1">
      <alignment vertical="center"/>
    </xf>
    <xf numFmtId="0" fontId="5" fillId="0" borderId="56" xfId="0" applyNumberFormat="1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4" xfId="0" applyBorder="1" applyAlignment="1">
      <alignment vertical="center" wrapText="1" shrinkToFit="1"/>
    </xf>
    <xf numFmtId="0" fontId="0" fillId="0" borderId="55" xfId="0" applyBorder="1" applyAlignment="1">
      <alignment vertical="center" wrapText="1" shrinkToFit="1"/>
    </xf>
  </cellXfs>
  <cellStyles count="5">
    <cellStyle name="桁区切り" xfId="1" builtinId="6"/>
    <cellStyle name="桁区切り 2" xfId="4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A62"/>
  <sheetViews>
    <sheetView topLeftCell="C4" workbookViewId="0">
      <selection activeCell="K17" sqref="K17:R17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0" t="s">
        <v>153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129</v>
      </c>
    </row>
    <row r="3" spans="1:27" ht="28.5" customHeight="1" thickBot="1">
      <c r="A3" s="64"/>
      <c r="B3" s="107"/>
      <c r="D3" s="72" t="s">
        <v>18</v>
      </c>
      <c r="E3" s="73">
        <v>1.88</v>
      </c>
      <c r="F3" s="24"/>
      <c r="G3" s="72">
        <v>1</v>
      </c>
      <c r="H3" s="73">
        <v>13.5</v>
      </c>
      <c r="K3" s="77" t="s">
        <v>78</v>
      </c>
      <c r="L3" s="77" t="s">
        <v>80</v>
      </c>
      <c r="M3" s="284" t="s">
        <v>81</v>
      </c>
      <c r="N3" s="285"/>
      <c r="O3" s="285"/>
      <c r="P3" s="285"/>
      <c r="Q3" s="286"/>
      <c r="T3" s="77" t="s">
        <v>79</v>
      </c>
      <c r="U3" s="77" t="s">
        <v>80</v>
      </c>
      <c r="V3" s="255" t="s">
        <v>82</v>
      </c>
      <c r="W3" s="255"/>
      <c r="X3" s="255"/>
      <c r="Y3" s="255"/>
      <c r="Z3" s="255"/>
    </row>
    <row r="4" spans="1:27" ht="14.25" thickBot="1">
      <c r="A4" s="65"/>
      <c r="B4" s="60"/>
      <c r="D4" s="74" t="s">
        <v>19</v>
      </c>
      <c r="E4" s="75">
        <v>1.38</v>
      </c>
      <c r="F4" s="24"/>
      <c r="G4" s="72">
        <v>2</v>
      </c>
      <c r="H4" s="73">
        <v>9.75</v>
      </c>
      <c r="K4" s="77" t="s">
        <v>85</v>
      </c>
      <c r="L4" s="77" t="s">
        <v>300</v>
      </c>
      <c r="M4" s="256" t="s">
        <v>61</v>
      </c>
      <c r="N4" s="257"/>
      <c r="O4" s="257"/>
      <c r="P4" s="257"/>
      <c r="Q4" s="258"/>
      <c r="T4" s="77" t="s">
        <v>83</v>
      </c>
      <c r="U4" s="77" t="s">
        <v>300</v>
      </c>
      <c r="V4" s="269" t="s">
        <v>61</v>
      </c>
      <c r="W4" s="269"/>
      <c r="X4" s="269"/>
      <c r="Y4" s="269"/>
      <c r="Z4" s="269"/>
    </row>
    <row r="5" spans="1:27" ht="14.25" thickBot="1">
      <c r="A5" s="65"/>
      <c r="B5" s="60"/>
      <c r="D5" s="74" t="s">
        <v>20</v>
      </c>
      <c r="E5" s="75">
        <v>1.38</v>
      </c>
      <c r="F5" s="24"/>
      <c r="G5" s="72">
        <v>3</v>
      </c>
      <c r="H5" s="73">
        <v>38.25</v>
      </c>
      <c r="K5" s="77" t="s">
        <v>84</v>
      </c>
      <c r="L5" s="77" t="s">
        <v>301</v>
      </c>
      <c r="M5" s="259"/>
      <c r="N5" s="260"/>
      <c r="O5" s="260"/>
      <c r="P5" s="260"/>
      <c r="Q5" s="261"/>
      <c r="T5" s="77" t="s">
        <v>84</v>
      </c>
      <c r="U5" s="77" t="s">
        <v>301</v>
      </c>
      <c r="V5" s="269"/>
      <c r="W5" s="269"/>
      <c r="X5" s="269"/>
      <c r="Y5" s="269"/>
      <c r="Z5" s="269"/>
    </row>
    <row r="6" spans="1:27" ht="14.25" thickBot="1">
      <c r="A6" s="64" t="s">
        <v>62</v>
      </c>
      <c r="B6" s="69" t="s">
        <v>130</v>
      </c>
      <c r="D6" s="74" t="s">
        <v>21</v>
      </c>
      <c r="E6" s="75">
        <v>1.38</v>
      </c>
      <c r="F6" s="24"/>
      <c r="G6" s="72">
        <v>4</v>
      </c>
      <c r="H6" s="75">
        <v>6.75</v>
      </c>
      <c r="K6" s="77" t="s">
        <v>45</v>
      </c>
      <c r="L6" s="77" t="s">
        <v>302</v>
      </c>
      <c r="M6" s="259"/>
      <c r="N6" s="260"/>
      <c r="O6" s="260"/>
      <c r="P6" s="260"/>
      <c r="Q6" s="261"/>
      <c r="T6" s="77" t="s">
        <v>45</v>
      </c>
      <c r="U6" s="77" t="s">
        <v>302</v>
      </c>
      <c r="V6" s="269"/>
      <c r="W6" s="269"/>
      <c r="X6" s="269"/>
      <c r="Y6" s="269"/>
      <c r="Z6" s="269"/>
    </row>
    <row r="7" spans="1:27" ht="14.25" thickBot="1">
      <c r="A7" s="65" t="s">
        <v>63</v>
      </c>
      <c r="B7" s="47" t="s">
        <v>117</v>
      </c>
      <c r="D7" s="74" t="s">
        <v>22</v>
      </c>
      <c r="E7" s="75">
        <v>1.38</v>
      </c>
      <c r="F7" s="24"/>
      <c r="G7" s="72">
        <v>5</v>
      </c>
      <c r="H7" s="75">
        <v>24.75</v>
      </c>
      <c r="K7" s="77" t="s">
        <v>46</v>
      </c>
      <c r="L7" s="77" t="s">
        <v>303</v>
      </c>
      <c r="M7" s="259"/>
      <c r="N7" s="260"/>
      <c r="O7" s="260"/>
      <c r="P7" s="260"/>
      <c r="Q7" s="261"/>
      <c r="T7" s="77" t="s">
        <v>46</v>
      </c>
      <c r="U7" s="77" t="s">
        <v>303</v>
      </c>
      <c r="V7" s="269"/>
      <c r="W7" s="269"/>
      <c r="X7" s="269"/>
      <c r="Y7" s="269"/>
      <c r="Z7" s="269"/>
    </row>
    <row r="8" spans="1:27" ht="14.25" thickBot="1">
      <c r="A8" s="65" t="s">
        <v>71</v>
      </c>
      <c r="B8" s="47" t="s">
        <v>170</v>
      </c>
      <c r="D8" s="74" t="s">
        <v>23</v>
      </c>
      <c r="E8" s="75">
        <v>1.38</v>
      </c>
      <c r="F8" s="24"/>
      <c r="G8" s="72">
        <v>6</v>
      </c>
      <c r="H8" s="75">
        <v>3.75</v>
      </c>
      <c r="K8" s="77" t="s">
        <v>97</v>
      </c>
      <c r="L8" s="77" t="s">
        <v>304</v>
      </c>
      <c r="M8" s="262"/>
      <c r="N8" s="263"/>
      <c r="O8" s="263"/>
      <c r="P8" s="263"/>
      <c r="Q8" s="264"/>
      <c r="T8" s="77" t="s">
        <v>126</v>
      </c>
      <c r="U8" s="77" t="s">
        <v>308</v>
      </c>
      <c r="V8" s="255"/>
      <c r="W8" s="255"/>
      <c r="X8" s="255"/>
      <c r="Y8" s="255"/>
      <c r="Z8" s="255"/>
    </row>
    <row r="9" spans="1:27" ht="14.25" thickBot="1">
      <c r="A9" s="65" t="s">
        <v>72</v>
      </c>
      <c r="B9" s="243" t="s">
        <v>375</v>
      </c>
      <c r="D9" s="74" t="s">
        <v>24</v>
      </c>
      <c r="E9" s="75">
        <v>8.1300000000000008</v>
      </c>
      <c r="F9" s="24"/>
      <c r="G9" s="72">
        <v>7</v>
      </c>
      <c r="H9" s="75">
        <v>4.5</v>
      </c>
      <c r="K9" s="77" t="s">
        <v>98</v>
      </c>
      <c r="L9" s="77" t="s">
        <v>305</v>
      </c>
      <c r="M9" s="262"/>
      <c r="N9" s="263"/>
      <c r="O9" s="263"/>
      <c r="P9" s="263"/>
      <c r="Q9" s="264"/>
      <c r="T9" s="77" t="s">
        <v>127</v>
      </c>
      <c r="U9" s="77" t="s">
        <v>309</v>
      </c>
      <c r="V9" s="255"/>
      <c r="W9" s="255"/>
      <c r="X9" s="255"/>
      <c r="Y9" s="255"/>
      <c r="Z9" s="255"/>
    </row>
    <row r="10" spans="1:27" ht="14.25" thickBot="1">
      <c r="A10" s="65" t="s">
        <v>69</v>
      </c>
      <c r="B10" s="47">
        <v>15</v>
      </c>
      <c r="D10" s="74" t="s">
        <v>25</v>
      </c>
      <c r="E10" s="75">
        <v>19.25</v>
      </c>
      <c r="F10" s="24"/>
      <c r="G10" s="72">
        <v>8</v>
      </c>
      <c r="H10" s="75">
        <v>21.75</v>
      </c>
      <c r="K10" s="77" t="s">
        <v>10</v>
      </c>
      <c r="L10" s="77" t="s">
        <v>306</v>
      </c>
      <c r="M10" s="262"/>
      <c r="N10" s="265"/>
      <c r="O10" s="265"/>
      <c r="P10" s="265"/>
      <c r="Q10" s="264"/>
      <c r="U10" t="s">
        <v>310</v>
      </c>
    </row>
    <row r="11" spans="1:27" ht="14.25" thickBot="1">
      <c r="A11" s="65" t="s">
        <v>65</v>
      </c>
      <c r="B11" s="47">
        <v>1</v>
      </c>
      <c r="D11" s="74" t="s">
        <v>26</v>
      </c>
      <c r="E11" s="75">
        <v>2.63</v>
      </c>
      <c r="F11" s="24"/>
      <c r="G11" s="72">
        <v>9</v>
      </c>
      <c r="H11" s="75">
        <v>21.75</v>
      </c>
      <c r="K11" s="77" t="s">
        <v>11</v>
      </c>
      <c r="L11" s="77" t="s">
        <v>307</v>
      </c>
      <c r="M11" s="266"/>
      <c r="N11" s="267"/>
      <c r="O11" s="267"/>
      <c r="P11" s="267"/>
      <c r="Q11" s="268"/>
      <c r="U11" t="s">
        <v>311</v>
      </c>
    </row>
    <row r="12" spans="1:27" ht="14.25" thickBot="1">
      <c r="A12" s="65" t="s">
        <v>66</v>
      </c>
      <c r="B12" s="47">
        <v>5</v>
      </c>
      <c r="D12" s="74" t="s">
        <v>27</v>
      </c>
      <c r="E12" s="75">
        <v>18</v>
      </c>
      <c r="F12" s="24"/>
      <c r="G12" s="72">
        <v>10</v>
      </c>
      <c r="H12" s="75">
        <v>21.75</v>
      </c>
      <c r="K12" t="s">
        <v>230</v>
      </c>
      <c r="T12" t="s">
        <v>128</v>
      </c>
    </row>
    <row r="13" spans="1:27" ht="27.75" customHeight="1" thickBot="1">
      <c r="A13" s="66" t="s">
        <v>67</v>
      </c>
      <c r="B13" s="47">
        <v>4</v>
      </c>
      <c r="D13" s="74" t="s">
        <v>28</v>
      </c>
      <c r="E13" s="75">
        <v>6.38</v>
      </c>
      <c r="F13" s="24"/>
      <c r="G13" s="72">
        <v>11</v>
      </c>
      <c r="H13" s="75">
        <v>21.75</v>
      </c>
      <c r="K13" s="275" t="s">
        <v>154</v>
      </c>
      <c r="L13" s="276"/>
      <c r="M13" s="277" t="s">
        <v>155</v>
      </c>
      <c r="N13" s="278"/>
      <c r="O13" s="279"/>
      <c r="P13" s="280" t="s">
        <v>50</v>
      </c>
      <c r="Q13" s="270" t="s">
        <v>55</v>
      </c>
      <c r="R13" s="272" t="s">
        <v>56</v>
      </c>
      <c r="T13" s="275" t="s">
        <v>154</v>
      </c>
      <c r="U13" s="276"/>
      <c r="V13" s="277" t="s">
        <v>155</v>
      </c>
      <c r="W13" s="278"/>
      <c r="X13" s="279"/>
      <c r="Y13" s="280" t="s">
        <v>50</v>
      </c>
      <c r="Z13" s="270" t="s">
        <v>55</v>
      </c>
      <c r="AA13" s="272" t="s">
        <v>56</v>
      </c>
    </row>
    <row r="14" spans="1:27" ht="14.25" thickBot="1">
      <c r="A14" s="65" t="s">
        <v>111</v>
      </c>
      <c r="B14" s="47">
        <v>0</v>
      </c>
      <c r="D14" s="74" t="s">
        <v>29</v>
      </c>
      <c r="E14" s="75">
        <v>5.13</v>
      </c>
      <c r="F14" s="24"/>
      <c r="G14" s="72">
        <v>12</v>
      </c>
      <c r="H14" s="75">
        <v>21.75</v>
      </c>
      <c r="K14" s="94" t="s">
        <v>0</v>
      </c>
      <c r="L14" s="95"/>
      <c r="M14" s="94" t="s">
        <v>0</v>
      </c>
      <c r="N14" s="96"/>
      <c r="O14" s="95" t="s">
        <v>74</v>
      </c>
      <c r="P14" s="282"/>
      <c r="Q14" s="283"/>
      <c r="R14" s="274"/>
      <c r="T14" s="97" t="s">
        <v>0</v>
      </c>
      <c r="U14" s="98"/>
      <c r="V14" s="97" t="s">
        <v>0</v>
      </c>
      <c r="W14" s="101"/>
      <c r="X14" s="98" t="s">
        <v>74</v>
      </c>
      <c r="Y14" s="281"/>
      <c r="Z14" s="271"/>
      <c r="AA14" s="273"/>
    </row>
    <row r="15" spans="1:27" ht="27.75" thickBot="1">
      <c r="A15" s="66" t="s">
        <v>112</v>
      </c>
      <c r="B15" s="47">
        <v>0</v>
      </c>
      <c r="D15" s="74" t="s">
        <v>30</v>
      </c>
      <c r="E15" s="75">
        <v>10.88</v>
      </c>
      <c r="F15" s="24"/>
      <c r="G15" s="72">
        <v>13</v>
      </c>
      <c r="H15" s="75">
        <v>21.75</v>
      </c>
      <c r="K15" s="211" t="s">
        <v>345</v>
      </c>
      <c r="L15" s="212"/>
      <c r="M15" s="212"/>
      <c r="N15" s="250" t="s">
        <v>382</v>
      </c>
      <c r="O15" s="212">
        <v>1</v>
      </c>
      <c r="P15" s="212" t="s">
        <v>52</v>
      </c>
      <c r="Q15" s="212"/>
      <c r="R15" s="206"/>
      <c r="T15" s="137" t="s">
        <v>83</v>
      </c>
      <c r="U15" s="138" t="s">
        <v>300</v>
      </c>
      <c r="V15" s="139" t="s">
        <v>44</v>
      </c>
      <c r="W15" s="252" t="s">
        <v>373</v>
      </c>
      <c r="X15" s="139">
        <v>2</v>
      </c>
      <c r="Y15" s="140" t="s">
        <v>53</v>
      </c>
      <c r="Z15" s="139" t="s">
        <v>44</v>
      </c>
      <c r="AA15" s="141" t="s">
        <v>59</v>
      </c>
    </row>
    <row r="16" spans="1:27" ht="14.25" thickBot="1">
      <c r="A16" s="156" t="s">
        <v>233</v>
      </c>
      <c r="B16" s="47"/>
      <c r="D16" s="74" t="s">
        <v>31</v>
      </c>
      <c r="E16" s="75">
        <v>7.13</v>
      </c>
      <c r="F16" s="24"/>
      <c r="G16" s="72">
        <v>14</v>
      </c>
      <c r="H16" s="75">
        <v>21.75</v>
      </c>
      <c r="K16" s="10" t="s">
        <v>238</v>
      </c>
      <c r="L16" s="1" t="s">
        <v>312</v>
      </c>
      <c r="M16" s="1" t="s">
        <v>236</v>
      </c>
      <c r="N16" s="1" t="s">
        <v>107</v>
      </c>
      <c r="O16" s="1">
        <v>2</v>
      </c>
      <c r="P16" s="1" t="s">
        <v>235</v>
      </c>
      <c r="Q16" s="1"/>
      <c r="R16" s="206"/>
      <c r="T16" s="10" t="s">
        <v>4</v>
      </c>
      <c r="U16" s="77" t="s">
        <v>314</v>
      </c>
      <c r="V16" s="1" t="s">
        <v>47</v>
      </c>
      <c r="W16" s="250" t="s">
        <v>370</v>
      </c>
      <c r="X16" s="1">
        <v>1</v>
      </c>
      <c r="Y16" s="109" t="s">
        <v>51</v>
      </c>
      <c r="Z16" s="1" t="s">
        <v>185</v>
      </c>
      <c r="AA16" s="11"/>
    </row>
    <row r="17" spans="1:27" ht="41.25" thickBot="1">
      <c r="A17" s="156" t="s">
        <v>234</v>
      </c>
      <c r="B17" s="70"/>
      <c r="D17" s="74" t="s">
        <v>32</v>
      </c>
      <c r="E17" s="75">
        <v>4.88</v>
      </c>
      <c r="F17" s="24"/>
      <c r="G17" s="72">
        <v>15</v>
      </c>
      <c r="H17" s="75">
        <v>21.75</v>
      </c>
      <c r="K17" s="207" t="s">
        <v>285</v>
      </c>
      <c r="L17" s="208" t="s">
        <v>313</v>
      </c>
      <c r="M17" s="207" t="s">
        <v>285</v>
      </c>
      <c r="N17" s="207" t="s">
        <v>288</v>
      </c>
      <c r="O17" s="207">
        <v>33</v>
      </c>
      <c r="P17" s="208" t="s">
        <v>286</v>
      </c>
      <c r="Q17" s="208" t="s">
        <v>237</v>
      </c>
      <c r="R17" s="209" t="s">
        <v>337</v>
      </c>
      <c r="T17" s="10" t="s">
        <v>5</v>
      </c>
      <c r="U17" s="77" t="s">
        <v>315</v>
      </c>
      <c r="V17" s="1" t="s">
        <v>247</v>
      </c>
      <c r="W17" s="1"/>
      <c r="X17" s="1"/>
      <c r="Y17" s="109" t="s">
        <v>51</v>
      </c>
      <c r="Z17" s="1"/>
      <c r="AA17" s="11"/>
    </row>
    <row r="18" spans="1:27" ht="41.25" thickBot="1">
      <c r="A18" s="153" t="s">
        <v>231</v>
      </c>
      <c r="B18" s="243" t="s">
        <v>375</v>
      </c>
      <c r="D18" s="74" t="s">
        <v>33</v>
      </c>
      <c r="E18" s="75">
        <v>13</v>
      </c>
      <c r="F18" s="24"/>
      <c r="G18" s="72">
        <v>16</v>
      </c>
      <c r="H18" s="75">
        <v>21.75</v>
      </c>
      <c r="K18" s="208" t="s">
        <v>331</v>
      </c>
      <c r="L18" s="208" t="s">
        <v>332</v>
      </c>
      <c r="M18" s="208" t="s">
        <v>333</v>
      </c>
      <c r="N18" s="208" t="s">
        <v>334</v>
      </c>
      <c r="O18" s="208">
        <v>0</v>
      </c>
      <c r="P18" s="208" t="s">
        <v>335</v>
      </c>
      <c r="Q18" s="209" t="s">
        <v>336</v>
      </c>
      <c r="R18" s="209" t="s">
        <v>337</v>
      </c>
      <c r="T18" s="10" t="s">
        <v>7</v>
      </c>
      <c r="U18" s="77" t="s">
        <v>316</v>
      </c>
      <c r="V18" s="1" t="s">
        <v>248</v>
      </c>
      <c r="W18" s="1"/>
      <c r="X18" s="1"/>
      <c r="Y18" s="109" t="s">
        <v>51</v>
      </c>
      <c r="Z18" s="1"/>
      <c r="AA18" s="11"/>
    </row>
    <row r="19" spans="1:27" ht="41.25" thickBot="1">
      <c r="A19" s="154" t="s">
        <v>232</v>
      </c>
      <c r="B19" s="47">
        <v>15</v>
      </c>
      <c r="D19" s="74" t="s">
        <v>34</v>
      </c>
      <c r="E19" s="75">
        <v>14.38</v>
      </c>
      <c r="F19" s="24"/>
      <c r="G19" s="72">
        <v>17</v>
      </c>
      <c r="H19" s="75">
        <v>21.75</v>
      </c>
      <c r="K19" s="208" t="s">
        <v>338</v>
      </c>
      <c r="L19" s="208" t="s">
        <v>339</v>
      </c>
      <c r="M19" s="208" t="s">
        <v>333</v>
      </c>
      <c r="N19" s="208" t="s">
        <v>334</v>
      </c>
      <c r="O19" s="208">
        <v>1</v>
      </c>
      <c r="P19" s="208" t="s">
        <v>335</v>
      </c>
      <c r="Q19" s="209" t="s">
        <v>336</v>
      </c>
      <c r="R19" s="209" t="s">
        <v>337</v>
      </c>
      <c r="T19" s="10" t="s">
        <v>8</v>
      </c>
      <c r="U19" s="77" t="s">
        <v>317</v>
      </c>
      <c r="V19" s="1" t="s">
        <v>8</v>
      </c>
      <c r="W19" s="250" t="s">
        <v>371</v>
      </c>
      <c r="X19" s="1">
        <v>1</v>
      </c>
      <c r="Y19" s="109" t="s">
        <v>52</v>
      </c>
      <c r="Z19" s="1" t="s">
        <v>176</v>
      </c>
      <c r="AA19" s="11"/>
    </row>
    <row r="20" spans="1:27" ht="27.75" thickBot="1">
      <c r="A20" s="154" t="s">
        <v>66</v>
      </c>
      <c r="B20" s="47">
        <v>5</v>
      </c>
      <c r="D20" s="74" t="s">
        <v>35</v>
      </c>
      <c r="E20" s="75">
        <v>2.13</v>
      </c>
      <c r="F20" s="24"/>
      <c r="G20" s="72">
        <v>18</v>
      </c>
      <c r="H20" s="75">
        <v>21.75</v>
      </c>
      <c r="K20" s="207" t="s">
        <v>92</v>
      </c>
      <c r="L20" s="62" t="s">
        <v>340</v>
      </c>
      <c r="M20" s="210" t="s">
        <v>341</v>
      </c>
      <c r="N20" s="208" t="s">
        <v>334</v>
      </c>
      <c r="O20" s="208">
        <v>0</v>
      </c>
      <c r="P20" s="208" t="s">
        <v>335</v>
      </c>
      <c r="Q20" s="209" t="s">
        <v>342</v>
      </c>
      <c r="T20" s="10" t="s">
        <v>10</v>
      </c>
      <c r="U20" s="77" t="s">
        <v>318</v>
      </c>
      <c r="V20" s="1" t="s">
        <v>10</v>
      </c>
      <c r="W20" s="251" t="s">
        <v>364</v>
      </c>
      <c r="X20" s="1">
        <v>1</v>
      </c>
      <c r="Y20" s="109" t="s">
        <v>51</v>
      </c>
      <c r="Z20" s="1" t="s">
        <v>76</v>
      </c>
      <c r="AA20" s="11"/>
    </row>
    <row r="21" spans="1:27" ht="29.25" customHeight="1" thickBot="1">
      <c r="A21" s="155" t="s">
        <v>67</v>
      </c>
      <c r="B21" s="71">
        <v>4</v>
      </c>
      <c r="D21" s="74" t="s">
        <v>36</v>
      </c>
      <c r="E21" s="75">
        <v>2.63</v>
      </c>
      <c r="F21" s="24"/>
      <c r="G21" s="72">
        <v>19</v>
      </c>
      <c r="H21" s="75">
        <v>21.75</v>
      </c>
      <c r="K21" s="207" t="s">
        <v>92</v>
      </c>
      <c r="L21" s="62" t="s">
        <v>340</v>
      </c>
      <c r="M21" s="210" t="s">
        <v>343</v>
      </c>
      <c r="N21" s="208" t="s">
        <v>334</v>
      </c>
      <c r="O21" s="208">
        <v>1</v>
      </c>
      <c r="P21" s="208" t="s">
        <v>335</v>
      </c>
      <c r="Q21" s="209" t="s">
        <v>342</v>
      </c>
      <c r="T21" s="10" t="s">
        <v>11</v>
      </c>
      <c r="U21" s="77" t="s">
        <v>319</v>
      </c>
      <c r="V21" s="1" t="s">
        <v>250</v>
      </c>
      <c r="W21" s="1" t="s">
        <v>143</v>
      </c>
      <c r="X21" s="1"/>
      <c r="Y21" s="109" t="s">
        <v>51</v>
      </c>
      <c r="Z21" s="1"/>
      <c r="AA21" s="11"/>
    </row>
    <row r="22" spans="1:27" ht="27.75" customHeight="1" thickBot="1">
      <c r="A22" t="s">
        <v>344</v>
      </c>
      <c r="B22">
        <v>1</v>
      </c>
      <c r="D22" s="74" t="s">
        <v>37</v>
      </c>
      <c r="E22" s="75">
        <v>12.75</v>
      </c>
      <c r="F22" s="24"/>
      <c r="G22" s="72">
        <v>20</v>
      </c>
      <c r="H22" s="75">
        <v>21.75</v>
      </c>
      <c r="T22" s="10" t="s">
        <v>12</v>
      </c>
      <c r="U22" s="77" t="s">
        <v>320</v>
      </c>
      <c r="V22" s="1" t="s">
        <v>12</v>
      </c>
      <c r="W22" s="250" t="s">
        <v>372</v>
      </c>
      <c r="X22" s="1">
        <v>1</v>
      </c>
      <c r="Y22" s="109" t="s">
        <v>52</v>
      </c>
      <c r="Z22" s="1" t="s">
        <v>87</v>
      </c>
      <c r="AA22" s="11"/>
    </row>
    <row r="23" spans="1:27" ht="14.25" thickBot="1">
      <c r="D23" s="74" t="s">
        <v>38</v>
      </c>
      <c r="E23" s="75">
        <v>2</v>
      </c>
      <c r="F23" s="24"/>
      <c r="G23" s="72">
        <v>21</v>
      </c>
      <c r="H23" s="75">
        <v>21.75</v>
      </c>
      <c r="T23" s="10" t="s">
        <v>14</v>
      </c>
      <c r="U23" s="77" t="s">
        <v>321</v>
      </c>
      <c r="V23" s="1" t="s">
        <v>14</v>
      </c>
      <c r="W23" s="250" t="s">
        <v>374</v>
      </c>
      <c r="X23" s="1">
        <v>1</v>
      </c>
      <c r="Y23" s="109" t="s">
        <v>52</v>
      </c>
      <c r="Z23" s="2"/>
      <c r="AA23" s="11"/>
    </row>
    <row r="24" spans="1:27" ht="27.75" thickBot="1">
      <c r="D24" s="74" t="s">
        <v>39</v>
      </c>
      <c r="E24" s="75">
        <v>8.3800000000000008</v>
      </c>
      <c r="F24" s="24"/>
      <c r="G24" s="72">
        <v>22</v>
      </c>
      <c r="H24" s="75">
        <v>21.75</v>
      </c>
      <c r="T24" s="31" t="s">
        <v>133</v>
      </c>
      <c r="U24" s="77" t="s">
        <v>322</v>
      </c>
      <c r="V24" s="30" t="s">
        <v>166</v>
      </c>
      <c r="W24" s="30" t="s">
        <v>287</v>
      </c>
      <c r="X24" s="30">
        <v>2</v>
      </c>
      <c r="Y24" s="136" t="s">
        <v>93</v>
      </c>
      <c r="Z24" s="30" t="s">
        <v>76</v>
      </c>
      <c r="AA24" s="23" t="s">
        <v>90</v>
      </c>
    </row>
    <row r="25" spans="1:27" ht="14.25" thickBot="1">
      <c r="D25" s="74" t="s">
        <v>43</v>
      </c>
      <c r="E25" s="75">
        <v>8.3800000000000008</v>
      </c>
      <c r="F25" s="24"/>
      <c r="G25" s="72">
        <v>23</v>
      </c>
      <c r="H25" s="75">
        <v>21.75</v>
      </c>
      <c r="T25" s="31" t="s">
        <v>165</v>
      </c>
      <c r="U25" s="77" t="s">
        <v>323</v>
      </c>
      <c r="V25" s="30"/>
      <c r="W25" s="30"/>
      <c r="X25" s="30"/>
      <c r="Y25" s="136" t="s">
        <v>93</v>
      </c>
      <c r="Z25" s="30"/>
      <c r="AA25" s="23"/>
    </row>
    <row r="26" spans="1:27" ht="14.25" thickBot="1">
      <c r="D26" s="74" t="s">
        <v>40</v>
      </c>
      <c r="E26" s="75">
        <v>8.3800000000000008</v>
      </c>
      <c r="F26" s="24"/>
      <c r="G26" s="72">
        <v>24</v>
      </c>
      <c r="H26" s="75">
        <v>21.75</v>
      </c>
      <c r="T26" s="31" t="s">
        <v>163</v>
      </c>
      <c r="U26" s="77" t="s">
        <v>324</v>
      </c>
      <c r="V26" s="1" t="s">
        <v>167</v>
      </c>
      <c r="W26" s="1" t="s">
        <v>287</v>
      </c>
      <c r="X26" s="1">
        <v>1</v>
      </c>
      <c r="Y26" s="136" t="s">
        <v>93</v>
      </c>
      <c r="Z26" s="1" t="s">
        <v>76</v>
      </c>
      <c r="AA26" s="23"/>
    </row>
    <row r="27" spans="1:27" ht="14.25" thickBot="1">
      <c r="D27" s="74" t="s">
        <v>41</v>
      </c>
      <c r="E27" s="75">
        <v>8.3800000000000008</v>
      </c>
      <c r="F27" s="24"/>
      <c r="G27" s="72">
        <v>25</v>
      </c>
      <c r="H27" s="75">
        <v>21.75</v>
      </c>
      <c r="T27" s="31" t="s">
        <v>164</v>
      </c>
      <c r="U27" s="77" t="s">
        <v>325</v>
      </c>
      <c r="V27" s="1"/>
      <c r="W27" s="1"/>
      <c r="X27" s="1"/>
      <c r="Y27" s="136" t="s">
        <v>93</v>
      </c>
      <c r="Z27" s="1"/>
      <c r="AA27" s="11"/>
    </row>
    <row r="28" spans="1:27" ht="81.75" thickBot="1">
      <c r="D28" s="74" t="s">
        <v>42</v>
      </c>
      <c r="E28" s="75">
        <v>8.3800000000000008</v>
      </c>
      <c r="F28" s="24"/>
      <c r="G28" s="72">
        <v>26</v>
      </c>
      <c r="H28" s="75">
        <v>21.75</v>
      </c>
      <c r="T28" s="31" t="s">
        <v>186</v>
      </c>
      <c r="U28" s="1" t="s">
        <v>326</v>
      </c>
      <c r="V28" s="30" t="s">
        <v>186</v>
      </c>
      <c r="W28" s="250" t="s">
        <v>369</v>
      </c>
      <c r="X28" s="30">
        <v>1</v>
      </c>
      <c r="Y28" s="136" t="s">
        <v>52</v>
      </c>
      <c r="Z28" s="223" t="s">
        <v>365</v>
      </c>
      <c r="AA28" s="23" t="s">
        <v>241</v>
      </c>
    </row>
    <row r="29" spans="1:27" ht="27" customHeight="1" thickBot="1">
      <c r="D29" s="74"/>
      <c r="E29" s="75">
        <v>8.3800000000000008</v>
      </c>
      <c r="G29" s="72">
        <v>27</v>
      </c>
      <c r="H29" s="75">
        <v>21.75</v>
      </c>
    </row>
    <row r="30" spans="1:27" ht="14.25" thickBot="1">
      <c r="D30" s="74"/>
      <c r="E30" s="75">
        <v>8.3800000000000008</v>
      </c>
      <c r="G30" s="72">
        <v>28</v>
      </c>
      <c r="H30" s="75">
        <v>9</v>
      </c>
    </row>
    <row r="31" spans="1:27">
      <c r="D31" s="74"/>
      <c r="E31" s="75">
        <v>8.3800000000000008</v>
      </c>
      <c r="G31" s="72">
        <v>29</v>
      </c>
      <c r="H31" s="75">
        <v>18</v>
      </c>
    </row>
    <row r="32" spans="1:27" ht="57.75" customHeight="1">
      <c r="H32" s="54">
        <v>42</v>
      </c>
    </row>
    <row r="33" spans="8:8" ht="57.75" customHeight="1">
      <c r="H33" s="54">
        <v>10.5</v>
      </c>
    </row>
    <row r="34" spans="8:8">
      <c r="H34" s="54">
        <v>33.75</v>
      </c>
    </row>
    <row r="35" spans="8:8">
      <c r="H35" s="54">
        <v>21</v>
      </c>
    </row>
    <row r="36" spans="8:8" ht="28.5" customHeight="1">
      <c r="H36" s="54">
        <v>23.25</v>
      </c>
    </row>
    <row r="37" spans="8:8" ht="27.75" customHeight="1">
      <c r="H37" s="54">
        <v>13.5</v>
      </c>
    </row>
    <row r="38" spans="8:8">
      <c r="H38" s="54">
        <v>27</v>
      </c>
    </row>
    <row r="39" spans="8:8">
      <c r="H39" s="54">
        <v>13.5</v>
      </c>
    </row>
    <row r="40" spans="8:8">
      <c r="H40" s="54">
        <v>27</v>
      </c>
    </row>
    <row r="41" spans="8:8">
      <c r="H41" s="54">
        <v>13.5</v>
      </c>
    </row>
    <row r="42" spans="8:8">
      <c r="H42" s="54">
        <v>27</v>
      </c>
    </row>
    <row r="43" spans="8:8">
      <c r="H43" s="54">
        <v>13.5</v>
      </c>
    </row>
    <row r="44" spans="8:8" ht="26.25" customHeight="1">
      <c r="H44" s="54">
        <v>27</v>
      </c>
    </row>
    <row r="45" spans="8:8">
      <c r="H45" s="54">
        <v>13.5</v>
      </c>
    </row>
    <row r="46" spans="8:8">
      <c r="H46" s="54">
        <v>27</v>
      </c>
    </row>
    <row r="47" spans="8:8">
      <c r="H47" s="54">
        <v>13.5</v>
      </c>
    </row>
    <row r="48" spans="8:8">
      <c r="H48" s="54">
        <v>27</v>
      </c>
    </row>
    <row r="49" spans="8:8">
      <c r="H49" s="54">
        <v>13.5</v>
      </c>
    </row>
    <row r="50" spans="8:8">
      <c r="H50" s="54">
        <v>27</v>
      </c>
    </row>
    <row r="51" spans="8:8">
      <c r="H51" s="54">
        <v>13.5</v>
      </c>
    </row>
    <row r="52" spans="8:8">
      <c r="H52" s="54">
        <v>27</v>
      </c>
    </row>
    <row r="53" spans="8:8">
      <c r="H53" s="54">
        <v>13.5</v>
      </c>
    </row>
    <row r="54" spans="8:8">
      <c r="H54" s="54">
        <v>27</v>
      </c>
    </row>
    <row r="55" spans="8:8">
      <c r="H55" s="54">
        <v>13.5</v>
      </c>
    </row>
    <row r="56" spans="8:8">
      <c r="H56" s="54">
        <v>27</v>
      </c>
    </row>
    <row r="57" spans="8:8">
      <c r="H57" s="54">
        <v>13.5</v>
      </c>
    </row>
    <row r="58" spans="8:8">
      <c r="H58" s="54">
        <v>27</v>
      </c>
    </row>
    <row r="59" spans="8:8">
      <c r="H59" s="54">
        <v>13.5</v>
      </c>
    </row>
    <row r="60" spans="8:8">
      <c r="H60" s="54">
        <v>27</v>
      </c>
    </row>
    <row r="61" spans="8:8">
      <c r="H61" s="54">
        <v>10.5</v>
      </c>
    </row>
    <row r="62" spans="8:8">
      <c r="H62" s="54">
        <v>15.75</v>
      </c>
    </row>
  </sheetData>
  <mergeCells count="14">
    <mergeCell ref="K13:L13"/>
    <mergeCell ref="M13:O13"/>
    <mergeCell ref="P13:P14"/>
    <mergeCell ref="Q13:Q14"/>
    <mergeCell ref="M3:Q3"/>
    <mergeCell ref="V3:Z3"/>
    <mergeCell ref="M4:Q11"/>
    <mergeCell ref="V4:Z9"/>
    <mergeCell ref="Z13:Z14"/>
    <mergeCell ref="AA13:AA14"/>
    <mergeCell ref="R13:R14"/>
    <mergeCell ref="T13:U13"/>
    <mergeCell ref="V13:X13"/>
    <mergeCell ref="Y13:Y14"/>
  </mergeCells>
  <phoneticPr fontId="3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45"/>
  <sheetViews>
    <sheetView workbookViewId="0">
      <selection activeCell="I1" sqref="I1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0" t="s">
        <v>153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 ht="14.25" thickBot="1">
      <c r="A3" s="64"/>
      <c r="B3" s="107"/>
      <c r="D3" s="72" t="s">
        <v>18</v>
      </c>
      <c r="E3" s="73">
        <v>3.13</v>
      </c>
      <c r="F3" s="24"/>
      <c r="G3" s="72">
        <v>1</v>
      </c>
      <c r="H3" s="73">
        <v>13</v>
      </c>
      <c r="K3" s="77" t="s">
        <v>78</v>
      </c>
      <c r="L3" s="77" t="s">
        <v>80</v>
      </c>
      <c r="M3" s="284" t="s">
        <v>81</v>
      </c>
      <c r="N3" s="285"/>
      <c r="O3" s="285"/>
      <c r="P3" s="285"/>
      <c r="Q3" s="286"/>
      <c r="T3" s="77" t="s">
        <v>79</v>
      </c>
      <c r="U3" s="77" t="s">
        <v>175</v>
      </c>
      <c r="V3" s="255" t="s">
        <v>82</v>
      </c>
      <c r="W3" s="255"/>
      <c r="X3" s="255"/>
      <c r="Y3" s="255"/>
      <c r="Z3" s="255"/>
    </row>
    <row r="4" spans="1:27" ht="14.25" thickBot="1">
      <c r="A4" s="65"/>
      <c r="B4" s="60"/>
      <c r="D4" s="74" t="s">
        <v>19</v>
      </c>
      <c r="E4" s="75">
        <v>26.75</v>
      </c>
      <c r="F4" s="24"/>
      <c r="G4" s="74">
        <v>2</v>
      </c>
      <c r="H4" s="73">
        <v>15</v>
      </c>
      <c r="K4" s="77" t="s">
        <v>85</v>
      </c>
      <c r="L4" s="77" t="s">
        <v>80</v>
      </c>
      <c r="M4" s="256" t="s">
        <v>61</v>
      </c>
      <c r="N4" s="257"/>
      <c r="O4" s="257"/>
      <c r="P4" s="257"/>
      <c r="Q4" s="258"/>
      <c r="T4" s="77" t="s">
        <v>83</v>
      </c>
      <c r="U4" s="77" t="s">
        <v>188</v>
      </c>
      <c r="V4" s="256" t="s">
        <v>172</v>
      </c>
      <c r="W4" s="257"/>
      <c r="X4" s="257"/>
      <c r="Y4" s="257"/>
      <c r="Z4" s="257"/>
    </row>
    <row r="5" spans="1:27">
      <c r="A5" s="65"/>
      <c r="B5" s="47"/>
      <c r="D5" s="74" t="s">
        <v>20</v>
      </c>
      <c r="E5" s="75">
        <v>26.38</v>
      </c>
      <c r="F5" s="24"/>
      <c r="G5" s="74">
        <v>3</v>
      </c>
      <c r="H5" s="73">
        <v>28.5</v>
      </c>
      <c r="K5" s="77" t="s">
        <v>84</v>
      </c>
      <c r="L5" s="77" t="s">
        <v>136</v>
      </c>
      <c r="M5" s="259"/>
      <c r="N5" s="260"/>
      <c r="O5" s="260"/>
      <c r="P5" s="260"/>
      <c r="Q5" s="261"/>
      <c r="T5" s="77" t="s">
        <v>84</v>
      </c>
      <c r="U5" s="77" t="s">
        <v>194</v>
      </c>
      <c r="V5" s="259"/>
      <c r="W5" s="260"/>
      <c r="X5" s="260"/>
      <c r="Y5" s="260"/>
      <c r="Z5" s="260"/>
    </row>
    <row r="6" spans="1:27">
      <c r="A6" s="64" t="s">
        <v>62</v>
      </c>
      <c r="B6" s="68" t="s">
        <v>131</v>
      </c>
      <c r="D6" s="74" t="s">
        <v>21</v>
      </c>
      <c r="E6" s="75">
        <v>13.38</v>
      </c>
      <c r="F6" s="24"/>
      <c r="G6" s="74">
        <v>4</v>
      </c>
      <c r="H6" s="75">
        <v>27</v>
      </c>
      <c r="K6" s="77" t="s">
        <v>45</v>
      </c>
      <c r="L6" s="77" t="s">
        <v>110</v>
      </c>
      <c r="M6" s="259"/>
      <c r="N6" s="260"/>
      <c r="O6" s="260"/>
      <c r="P6" s="260"/>
      <c r="Q6" s="261"/>
      <c r="T6" s="77" t="s">
        <v>45</v>
      </c>
      <c r="U6" s="77" t="s">
        <v>263</v>
      </c>
      <c r="V6" s="259"/>
      <c r="W6" s="260"/>
      <c r="X6" s="260"/>
      <c r="Y6" s="260"/>
      <c r="Z6" s="260"/>
    </row>
    <row r="7" spans="1:27">
      <c r="A7" s="65" t="s">
        <v>63</v>
      </c>
      <c r="B7" s="47" t="s">
        <v>68</v>
      </c>
      <c r="D7" s="74" t="s">
        <v>22</v>
      </c>
      <c r="E7" s="75">
        <v>14</v>
      </c>
      <c r="F7" s="24"/>
      <c r="G7" s="74">
        <v>5</v>
      </c>
      <c r="H7" s="75">
        <v>21.75</v>
      </c>
      <c r="K7" s="77" t="s">
        <v>46</v>
      </c>
      <c r="L7" s="77" t="s">
        <v>189</v>
      </c>
      <c r="M7" s="259"/>
      <c r="N7" s="260"/>
      <c r="O7" s="260"/>
      <c r="P7" s="260"/>
      <c r="Q7" s="261"/>
      <c r="T7" s="77" t="s">
        <v>46</v>
      </c>
      <c r="U7" s="77" t="s">
        <v>264</v>
      </c>
      <c r="V7" s="259"/>
      <c r="W7" s="260"/>
      <c r="X7" s="260"/>
      <c r="Y7" s="260"/>
      <c r="Z7" s="260"/>
    </row>
    <row r="8" spans="1:27">
      <c r="A8" s="65" t="s">
        <v>71</v>
      </c>
      <c r="B8" s="47" t="s">
        <v>73</v>
      </c>
      <c r="D8" s="74" t="s">
        <v>23</v>
      </c>
      <c r="E8" s="75">
        <v>16.63</v>
      </c>
      <c r="F8" s="24"/>
      <c r="G8" s="74">
        <v>6</v>
      </c>
      <c r="H8" s="75">
        <v>15</v>
      </c>
      <c r="K8" s="77" t="s">
        <v>97</v>
      </c>
      <c r="L8" s="77" t="s">
        <v>143</v>
      </c>
      <c r="M8" s="262"/>
      <c r="N8" s="263"/>
      <c r="O8" s="263"/>
      <c r="P8" s="263"/>
      <c r="Q8" s="264"/>
      <c r="T8" s="77" t="s">
        <v>126</v>
      </c>
      <c r="U8" s="77" t="s">
        <v>265</v>
      </c>
      <c r="V8" s="262"/>
      <c r="W8" s="263"/>
      <c r="X8" s="263"/>
      <c r="Y8" s="263"/>
      <c r="Z8" s="263"/>
    </row>
    <row r="9" spans="1:27">
      <c r="A9" s="65" t="s">
        <v>72</v>
      </c>
      <c r="B9" s="47" t="s">
        <v>297</v>
      </c>
      <c r="D9" s="74" t="s">
        <v>24</v>
      </c>
      <c r="E9" s="75">
        <v>18</v>
      </c>
      <c r="F9" s="24"/>
      <c r="G9" s="74">
        <v>7</v>
      </c>
      <c r="H9" s="75">
        <v>15</v>
      </c>
      <c r="K9" s="77" t="s">
        <v>98</v>
      </c>
      <c r="L9" s="77" t="s">
        <v>262</v>
      </c>
      <c r="M9" s="262"/>
      <c r="N9" s="263"/>
      <c r="O9" s="263"/>
      <c r="P9" s="263"/>
      <c r="Q9" s="264"/>
      <c r="T9" s="77" t="s">
        <v>127</v>
      </c>
      <c r="U9" s="77" t="s">
        <v>266</v>
      </c>
      <c r="V9" s="262"/>
      <c r="W9" s="263"/>
      <c r="X9" s="263"/>
      <c r="Y9" s="263"/>
      <c r="Z9" s="263"/>
    </row>
    <row r="10" spans="1:27">
      <c r="A10" s="65" t="s">
        <v>69</v>
      </c>
      <c r="B10" s="47">
        <v>12</v>
      </c>
      <c r="D10" s="74" t="s">
        <v>25</v>
      </c>
      <c r="E10" s="75">
        <v>0</v>
      </c>
      <c r="F10" s="24"/>
      <c r="G10" s="74">
        <v>8</v>
      </c>
      <c r="H10" s="75">
        <v>15</v>
      </c>
      <c r="K10" s="77" t="s">
        <v>10</v>
      </c>
      <c r="L10" s="77" t="s">
        <v>109</v>
      </c>
      <c r="M10" s="262"/>
      <c r="N10" s="265"/>
      <c r="O10" s="265"/>
      <c r="P10" s="265"/>
      <c r="Q10" s="264"/>
      <c r="T10" s="77" t="s">
        <v>14</v>
      </c>
      <c r="U10" s="77" t="s">
        <v>267</v>
      </c>
      <c r="V10" s="287"/>
      <c r="W10" s="288"/>
      <c r="X10" s="288"/>
      <c r="Y10" s="288"/>
      <c r="Z10" s="288"/>
    </row>
    <row r="11" spans="1:27">
      <c r="A11" s="65" t="s">
        <v>65</v>
      </c>
      <c r="B11" s="47">
        <v>3</v>
      </c>
      <c r="D11" s="74" t="s">
        <v>26</v>
      </c>
      <c r="E11" s="75">
        <v>12.63</v>
      </c>
      <c r="F11" s="24"/>
      <c r="G11" s="74">
        <v>9</v>
      </c>
      <c r="H11" s="75">
        <v>15</v>
      </c>
      <c r="K11" s="77" t="s">
        <v>11</v>
      </c>
      <c r="L11" s="77" t="s">
        <v>148</v>
      </c>
      <c r="M11" s="266"/>
      <c r="N11" s="267"/>
      <c r="O11" s="267"/>
      <c r="P11" s="267"/>
      <c r="Q11" s="268"/>
      <c r="T11" s="77" t="s">
        <v>15</v>
      </c>
      <c r="U11" s="77" t="s">
        <v>193</v>
      </c>
      <c r="V11" s="287"/>
      <c r="W11" s="288"/>
      <c r="X11" s="288"/>
      <c r="Y11" s="288"/>
      <c r="Z11" s="288"/>
    </row>
    <row r="12" spans="1:27" ht="14.25" thickBot="1">
      <c r="A12" s="65" t="s">
        <v>66</v>
      </c>
      <c r="B12" s="47">
        <v>5</v>
      </c>
      <c r="D12" s="74" t="s">
        <v>27</v>
      </c>
      <c r="E12" s="75">
        <v>24.63</v>
      </c>
      <c r="F12" s="24"/>
      <c r="G12" s="74">
        <v>10</v>
      </c>
      <c r="H12" s="75">
        <v>15</v>
      </c>
      <c r="K12" t="s">
        <v>77</v>
      </c>
      <c r="T12" t="s">
        <v>128</v>
      </c>
    </row>
    <row r="13" spans="1:27" ht="27.75" customHeight="1">
      <c r="A13" s="66" t="s">
        <v>67</v>
      </c>
      <c r="B13" s="70">
        <v>2</v>
      </c>
      <c r="D13" s="74" t="s">
        <v>28</v>
      </c>
      <c r="E13" s="75">
        <v>3</v>
      </c>
      <c r="F13" s="24"/>
      <c r="G13" s="74">
        <v>11</v>
      </c>
      <c r="H13" s="75">
        <v>15</v>
      </c>
      <c r="K13" s="275" t="s">
        <v>154</v>
      </c>
      <c r="L13" s="276"/>
      <c r="M13" s="277" t="s">
        <v>155</v>
      </c>
      <c r="N13" s="278"/>
      <c r="O13" s="279"/>
      <c r="P13" s="280" t="s">
        <v>50</v>
      </c>
      <c r="Q13" s="270" t="s">
        <v>55</v>
      </c>
      <c r="R13" s="272" t="s">
        <v>56</v>
      </c>
      <c r="T13" s="275" t="s">
        <v>154</v>
      </c>
      <c r="U13" s="276"/>
      <c r="V13" s="277" t="s">
        <v>155</v>
      </c>
      <c r="W13" s="278"/>
      <c r="X13" s="279"/>
      <c r="Y13" s="280" t="s">
        <v>50</v>
      </c>
      <c r="Z13" s="270" t="s">
        <v>55</v>
      </c>
      <c r="AA13" s="272" t="s">
        <v>56</v>
      </c>
    </row>
    <row r="14" spans="1:27" ht="14.25" thickBot="1">
      <c r="A14" s="65" t="s">
        <v>111</v>
      </c>
      <c r="B14" s="47">
        <v>1</v>
      </c>
      <c r="D14" s="74" t="s">
        <v>29</v>
      </c>
      <c r="E14" s="75">
        <v>0.31</v>
      </c>
      <c r="F14" s="24"/>
      <c r="G14" s="74">
        <v>12</v>
      </c>
      <c r="H14" s="75">
        <v>15</v>
      </c>
      <c r="K14" s="94" t="s">
        <v>0</v>
      </c>
      <c r="L14" s="95"/>
      <c r="M14" s="94" t="s">
        <v>0</v>
      </c>
      <c r="N14" s="96"/>
      <c r="O14" s="95" t="s">
        <v>74</v>
      </c>
      <c r="P14" s="282"/>
      <c r="Q14" s="283"/>
      <c r="R14" s="274"/>
      <c r="T14" s="97" t="s">
        <v>0</v>
      </c>
      <c r="U14" s="98" t="s">
        <v>74</v>
      </c>
      <c r="V14" s="94" t="s">
        <v>0</v>
      </c>
      <c r="W14" s="96"/>
      <c r="X14" s="95" t="s">
        <v>74</v>
      </c>
      <c r="Y14" s="281"/>
      <c r="Z14" s="271"/>
      <c r="AA14" s="273"/>
    </row>
    <row r="15" spans="1:27" ht="27.75" thickBot="1">
      <c r="A15" s="67" t="s">
        <v>112</v>
      </c>
      <c r="B15" s="71">
        <v>0</v>
      </c>
      <c r="D15" s="74" t="s">
        <v>30</v>
      </c>
      <c r="E15" s="75">
        <v>1.25</v>
      </c>
      <c r="F15" s="24"/>
      <c r="G15" s="74">
        <v>13</v>
      </c>
      <c r="H15" s="75">
        <v>15</v>
      </c>
      <c r="K15" s="8" t="s">
        <v>4</v>
      </c>
      <c r="L15" s="81" t="s">
        <v>268</v>
      </c>
      <c r="M15" s="8" t="s">
        <v>17</v>
      </c>
      <c r="N15" s="25" t="s">
        <v>138</v>
      </c>
      <c r="O15" s="9">
        <v>2</v>
      </c>
      <c r="P15" s="16" t="s">
        <v>51</v>
      </c>
      <c r="Q15" s="3" t="s">
        <v>57</v>
      </c>
      <c r="R15" s="9" t="s">
        <v>58</v>
      </c>
      <c r="T15" s="22" t="s">
        <v>83</v>
      </c>
      <c r="U15" s="78" t="s">
        <v>270</v>
      </c>
      <c r="V15" s="22" t="s">
        <v>44</v>
      </c>
      <c r="W15" s="28" t="s">
        <v>299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0" t="s">
        <v>269</v>
      </c>
      <c r="M16" s="10"/>
      <c r="N16" s="26"/>
      <c r="O16" s="11"/>
      <c r="P16" s="17"/>
      <c r="Q16" s="1"/>
      <c r="R16" s="11"/>
      <c r="T16" s="4" t="s">
        <v>4</v>
      </c>
      <c r="U16" s="79" t="s">
        <v>271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83</v>
      </c>
      <c r="L17" s="89" t="s">
        <v>243</v>
      </c>
      <c r="M17" s="12" t="s">
        <v>44</v>
      </c>
      <c r="N17" s="27" t="s">
        <v>19</v>
      </c>
      <c r="O17" s="15">
        <v>3</v>
      </c>
      <c r="P17" s="18" t="s">
        <v>51</v>
      </c>
      <c r="Q17" s="13" t="s">
        <v>88</v>
      </c>
      <c r="R17" s="14" t="s">
        <v>60</v>
      </c>
      <c r="T17" s="10" t="s">
        <v>5</v>
      </c>
      <c r="U17" s="80" t="s">
        <v>272</v>
      </c>
      <c r="V17" s="10" t="s">
        <v>248</v>
      </c>
      <c r="W17" s="26"/>
      <c r="X17" s="11"/>
      <c r="Y17" s="17" t="s">
        <v>51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0" t="s">
        <v>246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0" t="s">
        <v>273</v>
      </c>
      <c r="V19" s="10" t="s">
        <v>253</v>
      </c>
      <c r="W19" s="26"/>
      <c r="X19" s="11"/>
      <c r="Y19" s="17" t="s">
        <v>51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0" t="s">
        <v>244</v>
      </c>
      <c r="V20" s="10" t="s">
        <v>8</v>
      </c>
      <c r="W20" s="26" t="s">
        <v>145</v>
      </c>
      <c r="X20" s="11">
        <v>3</v>
      </c>
      <c r="Y20" s="17" t="s">
        <v>52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9</v>
      </c>
      <c r="U21" s="80" t="s">
        <v>274</v>
      </c>
      <c r="V21" s="10" t="s">
        <v>249</v>
      </c>
      <c r="W21" s="26" t="s">
        <v>145</v>
      </c>
      <c r="X21" s="11">
        <v>1</v>
      </c>
      <c r="Y21" s="17" t="s">
        <v>52</v>
      </c>
      <c r="Z21" s="1"/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10</v>
      </c>
      <c r="U22" s="80" t="s">
        <v>242</v>
      </c>
      <c r="V22" s="10" t="s">
        <v>10</v>
      </c>
      <c r="W22" s="26" t="s">
        <v>109</v>
      </c>
      <c r="X22" s="11">
        <v>3</v>
      </c>
      <c r="Y22" s="17" t="s">
        <v>51</v>
      </c>
      <c r="Z22" s="1" t="s">
        <v>76</v>
      </c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11</v>
      </c>
      <c r="U23" s="80" t="s">
        <v>275</v>
      </c>
      <c r="V23" s="10" t="s">
        <v>250</v>
      </c>
      <c r="W23" s="26"/>
      <c r="X23" s="11"/>
      <c r="Y23" s="17" t="s">
        <v>51</v>
      </c>
      <c r="Z23" s="1"/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10" t="s">
        <v>12</v>
      </c>
      <c r="U24" s="80" t="s">
        <v>245</v>
      </c>
      <c r="V24" s="10" t="s">
        <v>12</v>
      </c>
      <c r="W24" s="26" t="s">
        <v>136</v>
      </c>
      <c r="X24" s="11">
        <v>3</v>
      </c>
      <c r="Y24" s="17" t="s">
        <v>52</v>
      </c>
      <c r="Z24" s="1" t="s">
        <v>123</v>
      </c>
      <c r="AA24" s="11"/>
    </row>
    <row r="25" spans="4:27">
      <c r="D25" s="74" t="s">
        <v>43</v>
      </c>
      <c r="E25" s="75"/>
      <c r="F25" s="24"/>
      <c r="G25" s="74">
        <v>23</v>
      </c>
      <c r="H25" s="75">
        <v>15</v>
      </c>
      <c r="T25" s="10" t="s">
        <v>13</v>
      </c>
      <c r="U25" s="80" t="s">
        <v>276</v>
      </c>
      <c r="V25" s="10" t="s">
        <v>251</v>
      </c>
      <c r="W25" s="26" t="s">
        <v>136</v>
      </c>
      <c r="X25" s="11">
        <v>1</v>
      </c>
      <c r="Y25" s="17" t="s">
        <v>52</v>
      </c>
      <c r="Z25" s="1" t="s">
        <v>124</v>
      </c>
      <c r="AA25" s="11"/>
    </row>
    <row r="26" spans="4:27">
      <c r="D26" s="74" t="s">
        <v>40</v>
      </c>
      <c r="E26" s="75"/>
      <c r="F26" s="24"/>
      <c r="G26" s="74">
        <v>24</v>
      </c>
      <c r="H26" s="75">
        <v>15</v>
      </c>
      <c r="T26" s="49" t="s">
        <v>99</v>
      </c>
      <c r="U26" s="81" t="s">
        <v>278</v>
      </c>
      <c r="V26" s="49" t="s">
        <v>99</v>
      </c>
      <c r="W26" s="3" t="s">
        <v>139</v>
      </c>
      <c r="X26" s="50">
        <v>3</v>
      </c>
      <c r="Y26" s="51" t="s">
        <v>52</v>
      </c>
      <c r="Z26" s="52" t="s">
        <v>125</v>
      </c>
      <c r="AA26" s="53" t="s">
        <v>102</v>
      </c>
    </row>
    <row r="27" spans="4:27">
      <c r="D27" s="74" t="s">
        <v>41</v>
      </c>
      <c r="E27" s="75"/>
      <c r="F27" s="24"/>
      <c r="G27" s="74">
        <v>25</v>
      </c>
      <c r="H27" s="75">
        <v>15</v>
      </c>
      <c r="T27" s="31" t="s">
        <v>100</v>
      </c>
      <c r="U27" s="80" t="s">
        <v>277</v>
      </c>
      <c r="V27" s="31" t="s">
        <v>254</v>
      </c>
      <c r="W27" s="1" t="s">
        <v>139</v>
      </c>
      <c r="X27" s="29">
        <v>1</v>
      </c>
      <c r="Y27" s="42" t="s">
        <v>52</v>
      </c>
      <c r="Z27" s="30" t="s">
        <v>115</v>
      </c>
      <c r="AA27" s="44" t="s">
        <v>103</v>
      </c>
    </row>
    <row r="28" spans="4:27" ht="28.5" customHeight="1">
      <c r="G28" s="74">
        <v>26</v>
      </c>
      <c r="H28" s="75">
        <v>15</v>
      </c>
      <c r="T28" s="31" t="s">
        <v>92</v>
      </c>
      <c r="U28" s="82" t="s">
        <v>277</v>
      </c>
      <c r="V28" s="108" t="s">
        <v>173</v>
      </c>
      <c r="W28" s="30" t="s">
        <v>19</v>
      </c>
      <c r="X28" s="29">
        <v>1</v>
      </c>
      <c r="Y28" s="42" t="s">
        <v>93</v>
      </c>
      <c r="Z28" s="30" t="s">
        <v>94</v>
      </c>
      <c r="AA28" s="23" t="s">
        <v>95</v>
      </c>
    </row>
    <row r="29" spans="4:27" ht="27">
      <c r="G29" s="74">
        <v>27</v>
      </c>
      <c r="H29" s="75">
        <v>15</v>
      </c>
      <c r="T29" s="10" t="s">
        <v>14</v>
      </c>
      <c r="U29" s="80" t="s">
        <v>327</v>
      </c>
      <c r="V29" s="10" t="s">
        <v>14</v>
      </c>
      <c r="W29" s="26" t="s">
        <v>328</v>
      </c>
      <c r="X29" s="11">
        <v>3</v>
      </c>
      <c r="Y29" s="17" t="s">
        <v>329</v>
      </c>
      <c r="Z29" s="33" t="s">
        <v>118</v>
      </c>
      <c r="AA29" s="23" t="s">
        <v>90</v>
      </c>
    </row>
    <row r="30" spans="4:27" ht="27">
      <c r="G30" s="74">
        <v>28</v>
      </c>
      <c r="H30" s="75">
        <v>15</v>
      </c>
      <c r="T30" s="10" t="s">
        <v>15</v>
      </c>
      <c r="U30" s="80" t="s">
        <v>330</v>
      </c>
      <c r="V30" s="10" t="s">
        <v>252</v>
      </c>
      <c r="W30" s="26" t="s">
        <v>328</v>
      </c>
      <c r="X30" s="11">
        <v>1</v>
      </c>
      <c r="Y30" s="17" t="s">
        <v>329</v>
      </c>
      <c r="Z30" s="33" t="s">
        <v>119</v>
      </c>
      <c r="AA30" s="23" t="s">
        <v>90</v>
      </c>
    </row>
    <row r="31" spans="4:27" ht="27">
      <c r="G31" s="74">
        <v>29</v>
      </c>
      <c r="H31" s="75">
        <v>15</v>
      </c>
      <c r="T31" s="31" t="s">
        <v>105</v>
      </c>
      <c r="U31" s="80" t="s">
        <v>278</v>
      </c>
      <c r="V31" s="31" t="s">
        <v>105</v>
      </c>
      <c r="W31" s="1" t="s">
        <v>109</v>
      </c>
      <c r="X31" s="29">
        <v>3</v>
      </c>
      <c r="Y31" s="42" t="s">
        <v>53</v>
      </c>
      <c r="Z31" s="33" t="s">
        <v>116</v>
      </c>
      <c r="AA31" s="11" t="s">
        <v>108</v>
      </c>
    </row>
    <row r="32" spans="4:27" ht="28.5" customHeight="1">
      <c r="G32" s="74">
        <v>30</v>
      </c>
      <c r="H32" s="75">
        <v>15</v>
      </c>
      <c r="T32" s="34" t="s">
        <v>106</v>
      </c>
      <c r="U32" s="91" t="s">
        <v>277</v>
      </c>
      <c r="V32" s="34" t="s">
        <v>256</v>
      </c>
      <c r="W32" s="48"/>
      <c r="X32" s="37"/>
      <c r="Y32" s="41" t="s">
        <v>53</v>
      </c>
      <c r="Z32" s="39" t="s">
        <v>116</v>
      </c>
      <c r="AA32" s="35" t="s">
        <v>108</v>
      </c>
    </row>
    <row r="33" spans="7:27" ht="27.75" customHeight="1">
      <c r="G33" s="74">
        <v>31</v>
      </c>
      <c r="H33" s="75">
        <v>15</v>
      </c>
      <c r="T33" s="31" t="s">
        <v>133</v>
      </c>
      <c r="U33" s="80" t="s">
        <v>279</v>
      </c>
      <c r="V33" s="46" t="s">
        <v>166</v>
      </c>
      <c r="W33" s="30" t="s">
        <v>142</v>
      </c>
      <c r="X33" s="29">
        <v>3</v>
      </c>
      <c r="Y33" s="17" t="s">
        <v>52</v>
      </c>
      <c r="Z33" s="30" t="s">
        <v>76</v>
      </c>
      <c r="AA33" s="23"/>
    </row>
    <row r="34" spans="7:27" ht="14.25" thickBot="1">
      <c r="G34" s="76">
        <v>32</v>
      </c>
      <c r="H34" s="75">
        <v>15</v>
      </c>
      <c r="T34" s="34" t="s">
        <v>165</v>
      </c>
      <c r="U34" s="91" t="s">
        <v>280</v>
      </c>
      <c r="V34" s="46" t="s">
        <v>261</v>
      </c>
      <c r="W34" s="36"/>
      <c r="X34" s="29"/>
      <c r="Y34" s="38"/>
      <c r="Z34" s="36"/>
      <c r="AA34" s="40"/>
    </row>
    <row r="35" spans="7:27">
      <c r="G35" s="74">
        <v>33</v>
      </c>
      <c r="H35" s="75">
        <v>15</v>
      </c>
      <c r="T35" s="31" t="s">
        <v>163</v>
      </c>
      <c r="U35" s="80" t="s">
        <v>281</v>
      </c>
      <c r="V35" s="102" t="s">
        <v>167</v>
      </c>
      <c r="W35" s="1" t="s">
        <v>142</v>
      </c>
      <c r="X35" s="11">
        <v>1</v>
      </c>
      <c r="Y35" s="17" t="s">
        <v>52</v>
      </c>
      <c r="Z35" s="1" t="s">
        <v>76</v>
      </c>
      <c r="AA35" s="11"/>
    </row>
    <row r="36" spans="7:27" ht="14.25" thickBot="1">
      <c r="G36" s="127">
        <v>34</v>
      </c>
      <c r="H36" s="54">
        <v>15</v>
      </c>
      <c r="T36" s="32" t="s">
        <v>164</v>
      </c>
      <c r="U36" s="92" t="s">
        <v>282</v>
      </c>
      <c r="V36" s="102" t="s">
        <v>260</v>
      </c>
      <c r="W36" s="43"/>
      <c r="X36" s="7"/>
      <c r="Y36" s="105"/>
      <c r="Z36" s="43"/>
      <c r="AA36" s="7"/>
    </row>
    <row r="37" spans="7:27" ht="27">
      <c r="G37" s="127">
        <v>35</v>
      </c>
      <c r="H37" s="54">
        <v>15</v>
      </c>
      <c r="T37" s="30" t="s">
        <v>45</v>
      </c>
      <c r="U37" s="1" t="s">
        <v>283</v>
      </c>
      <c r="V37" s="30" t="s">
        <v>181</v>
      </c>
      <c r="W37" s="1" t="s">
        <v>143</v>
      </c>
      <c r="X37" s="1">
        <v>1</v>
      </c>
      <c r="Y37" s="1"/>
      <c r="Z37" s="1" t="s">
        <v>57</v>
      </c>
      <c r="AA37" s="33" t="s">
        <v>184</v>
      </c>
    </row>
    <row r="38" spans="7:27">
      <c r="G38" s="127">
        <v>36</v>
      </c>
      <c r="H38" s="54">
        <v>15</v>
      </c>
      <c r="T38" s="30" t="s">
        <v>46</v>
      </c>
      <c r="U38" s="1" t="s">
        <v>284</v>
      </c>
      <c r="V38" s="30" t="s">
        <v>259</v>
      </c>
      <c r="W38" s="1"/>
      <c r="X38" s="1"/>
      <c r="Y38" s="1"/>
      <c r="Z38" s="1"/>
      <c r="AA38" s="1"/>
    </row>
    <row r="39" spans="7:27">
      <c r="G39" s="127">
        <v>37</v>
      </c>
      <c r="H39" s="54">
        <v>15</v>
      </c>
      <c r="T39" s="30" t="s">
        <v>45</v>
      </c>
      <c r="U39" s="1" t="s">
        <v>283</v>
      </c>
      <c r="V39" s="1" t="s">
        <v>182</v>
      </c>
      <c r="W39" s="1" t="s">
        <v>142</v>
      </c>
      <c r="X39" s="1">
        <v>2</v>
      </c>
      <c r="Y39" s="1"/>
      <c r="Z39" s="1" t="s">
        <v>57</v>
      </c>
      <c r="AA39" s="1"/>
    </row>
    <row r="40" spans="7:27" ht="26.25" customHeight="1">
      <c r="G40" s="127">
        <v>38</v>
      </c>
      <c r="H40" s="54">
        <v>15</v>
      </c>
      <c r="T40" s="30" t="s">
        <v>46</v>
      </c>
      <c r="U40" s="1" t="s">
        <v>284</v>
      </c>
      <c r="V40" s="1" t="s">
        <v>257</v>
      </c>
      <c r="W40" s="1"/>
      <c r="X40" s="1"/>
      <c r="Y40" s="1"/>
      <c r="Z40" s="1"/>
      <c r="AA40" s="1"/>
    </row>
    <row r="41" spans="7:27">
      <c r="G41" s="127">
        <v>39</v>
      </c>
      <c r="H41" s="54">
        <v>15</v>
      </c>
      <c r="T41" s="30" t="s">
        <v>45</v>
      </c>
      <c r="U41" s="1" t="s">
        <v>283</v>
      </c>
      <c r="V41" s="1" t="s">
        <v>183</v>
      </c>
      <c r="W41" s="1" t="s">
        <v>143</v>
      </c>
      <c r="X41" s="1">
        <v>2</v>
      </c>
      <c r="Y41" s="1"/>
      <c r="Z41" s="1" t="s">
        <v>57</v>
      </c>
      <c r="AA41" s="1"/>
    </row>
    <row r="42" spans="7:27">
      <c r="G42" s="127">
        <v>40</v>
      </c>
      <c r="H42" s="54">
        <v>15</v>
      </c>
      <c r="T42" s="30" t="s">
        <v>46</v>
      </c>
      <c r="U42" s="1" t="s">
        <v>284</v>
      </c>
      <c r="V42" s="1" t="s">
        <v>258</v>
      </c>
      <c r="W42" s="1"/>
      <c r="X42" s="1"/>
      <c r="Y42" s="1"/>
      <c r="Z42" s="1"/>
      <c r="AA42" s="1"/>
    </row>
    <row r="43" spans="7:27">
      <c r="H43" s="54">
        <v>15</v>
      </c>
    </row>
    <row r="44" spans="7:27">
      <c r="H44" s="54">
        <v>12.75</v>
      </c>
    </row>
    <row r="45" spans="7:27">
      <c r="H45" s="54">
        <v>14.25</v>
      </c>
    </row>
  </sheetData>
  <mergeCells count="14">
    <mergeCell ref="K13:L13"/>
    <mergeCell ref="P13:P14"/>
    <mergeCell ref="Q13:Q14"/>
    <mergeCell ref="M3:Q3"/>
    <mergeCell ref="M13:O13"/>
    <mergeCell ref="M4:Q11"/>
    <mergeCell ref="Z13:Z14"/>
    <mergeCell ref="AA13:AA14"/>
    <mergeCell ref="V3:Z3"/>
    <mergeCell ref="R13:R14"/>
    <mergeCell ref="T13:U13"/>
    <mergeCell ref="Y13:Y14"/>
    <mergeCell ref="V4:Z11"/>
    <mergeCell ref="V13:X13"/>
  </mergeCells>
  <phoneticPr fontId="3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B47"/>
  <sheetViews>
    <sheetView topLeftCell="R22" zoomScaleNormal="100" workbookViewId="0">
      <selection activeCell="W34" sqref="W34"/>
    </sheetView>
  </sheetViews>
  <sheetFormatPr defaultRowHeight="13.5"/>
  <cols>
    <col min="1" max="1" width="19" customWidth="1"/>
    <col min="2" max="2" width="30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4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70</v>
      </c>
    </row>
    <row r="2" spans="1:27" ht="13.5" customHeight="1" thickBot="1">
      <c r="A2" s="93" t="s">
        <v>152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>
      <c r="A3" s="64"/>
      <c r="B3" s="107"/>
      <c r="D3" s="83" t="s">
        <v>80</v>
      </c>
      <c r="E3" s="84">
        <v>1.63</v>
      </c>
      <c r="F3" s="24"/>
      <c r="G3" s="150">
        <v>1</v>
      </c>
      <c r="H3" s="151">
        <v>4.5</v>
      </c>
      <c r="K3" s="77" t="s">
        <v>78</v>
      </c>
      <c r="L3" s="77" t="s">
        <v>80</v>
      </c>
      <c r="M3" s="284" t="s">
        <v>81</v>
      </c>
      <c r="N3" s="285"/>
      <c r="O3" s="285"/>
      <c r="P3" s="285"/>
      <c r="Q3" s="286"/>
      <c r="T3" s="77" t="s">
        <v>79</v>
      </c>
      <c r="U3" s="77" t="s">
        <v>174</v>
      </c>
      <c r="V3" s="255" t="s">
        <v>82</v>
      </c>
      <c r="W3" s="255"/>
      <c r="X3" s="255"/>
      <c r="Y3" s="255"/>
      <c r="Z3" s="255"/>
    </row>
    <row r="4" spans="1:27">
      <c r="A4" s="65"/>
      <c r="B4" s="60"/>
      <c r="D4" s="85" t="s">
        <v>19</v>
      </c>
      <c r="E4" s="86">
        <v>26</v>
      </c>
      <c r="F4" s="24"/>
      <c r="G4" s="77">
        <v>2</v>
      </c>
      <c r="H4" s="152">
        <v>20.25</v>
      </c>
      <c r="K4" s="77" t="s">
        <v>85</v>
      </c>
      <c r="L4" s="77" t="s">
        <v>195</v>
      </c>
      <c r="M4" s="256" t="s">
        <v>61</v>
      </c>
      <c r="N4" s="257"/>
      <c r="O4" s="257"/>
      <c r="P4" s="257"/>
      <c r="Q4" s="258"/>
      <c r="T4" s="77" t="s">
        <v>83</v>
      </c>
      <c r="U4" s="77" t="s">
        <v>190</v>
      </c>
      <c r="V4" s="256" t="s">
        <v>172</v>
      </c>
      <c r="W4" s="257"/>
      <c r="X4" s="257"/>
      <c r="Y4" s="257"/>
      <c r="Z4" s="257"/>
    </row>
    <row r="5" spans="1:27">
      <c r="A5" s="65"/>
      <c r="B5" s="47"/>
      <c r="D5" s="85" t="s">
        <v>138</v>
      </c>
      <c r="E5" s="86">
        <v>28.5</v>
      </c>
      <c r="F5" s="24"/>
      <c r="G5" s="77">
        <v>3</v>
      </c>
      <c r="H5" s="152">
        <v>13</v>
      </c>
      <c r="K5" s="77" t="s">
        <v>84</v>
      </c>
      <c r="L5" s="77" t="s">
        <v>134</v>
      </c>
      <c r="M5" s="259"/>
      <c r="N5" s="260"/>
      <c r="O5" s="260"/>
      <c r="P5" s="260"/>
      <c r="Q5" s="261"/>
      <c r="T5" s="77" t="s">
        <v>84</v>
      </c>
      <c r="U5" s="77" t="s">
        <v>191</v>
      </c>
      <c r="V5" s="259"/>
      <c r="W5" s="260"/>
      <c r="X5" s="260"/>
      <c r="Y5" s="260"/>
      <c r="Z5" s="260"/>
    </row>
    <row r="6" spans="1:27">
      <c r="A6" s="64" t="s">
        <v>62</v>
      </c>
      <c r="B6" s="68" t="s">
        <v>132</v>
      </c>
      <c r="D6" s="85" t="s">
        <v>139</v>
      </c>
      <c r="E6" s="86">
        <v>6</v>
      </c>
      <c r="F6" s="24"/>
      <c r="G6" s="77">
        <v>4</v>
      </c>
      <c r="H6" s="152">
        <v>15</v>
      </c>
      <c r="K6" s="77" t="s">
        <v>45</v>
      </c>
      <c r="L6" s="77" t="s">
        <v>110</v>
      </c>
      <c r="M6" s="259"/>
      <c r="N6" s="260"/>
      <c r="O6" s="260"/>
      <c r="P6" s="260"/>
      <c r="Q6" s="261"/>
      <c r="T6" s="77" t="s">
        <v>45</v>
      </c>
      <c r="U6" s="77" t="s">
        <v>196</v>
      </c>
      <c r="V6" s="259"/>
      <c r="W6" s="260"/>
      <c r="X6" s="260"/>
      <c r="Y6" s="260"/>
      <c r="Z6" s="260"/>
    </row>
    <row r="7" spans="1:27">
      <c r="A7" s="65" t="s">
        <v>63</v>
      </c>
      <c r="B7" s="47" t="s">
        <v>96</v>
      </c>
      <c r="D7" s="85" t="s">
        <v>54</v>
      </c>
      <c r="E7" s="86">
        <v>14</v>
      </c>
      <c r="F7" s="24"/>
      <c r="G7" s="77">
        <v>5</v>
      </c>
      <c r="H7" s="152">
        <v>15</v>
      </c>
      <c r="K7" s="77" t="s">
        <v>46</v>
      </c>
      <c r="L7" s="77" t="s">
        <v>188</v>
      </c>
      <c r="M7" s="259"/>
      <c r="N7" s="260"/>
      <c r="O7" s="260"/>
      <c r="P7" s="260"/>
      <c r="Q7" s="261"/>
      <c r="T7" s="77" t="s">
        <v>46</v>
      </c>
      <c r="U7" s="77" t="s">
        <v>197</v>
      </c>
      <c r="V7" s="259"/>
      <c r="W7" s="260"/>
      <c r="X7" s="260"/>
      <c r="Y7" s="260"/>
      <c r="Z7" s="260"/>
    </row>
    <row r="8" spans="1:27">
      <c r="A8" s="65" t="s">
        <v>71</v>
      </c>
      <c r="B8" s="47" t="s">
        <v>73</v>
      </c>
      <c r="D8" s="85" t="s">
        <v>109</v>
      </c>
      <c r="E8" s="86">
        <v>14</v>
      </c>
      <c r="F8" s="24"/>
      <c r="G8" s="77">
        <v>6</v>
      </c>
      <c r="H8" s="152">
        <v>6</v>
      </c>
      <c r="K8" s="77" t="s">
        <v>97</v>
      </c>
      <c r="L8" s="77" t="s">
        <v>143</v>
      </c>
      <c r="M8" s="262"/>
      <c r="N8" s="263"/>
      <c r="O8" s="263"/>
      <c r="P8" s="263"/>
      <c r="Q8" s="264"/>
      <c r="T8" s="77" t="s">
        <v>126</v>
      </c>
      <c r="U8" s="77" t="s">
        <v>192</v>
      </c>
      <c r="V8" s="262"/>
      <c r="W8" s="263"/>
      <c r="X8" s="263"/>
      <c r="Y8" s="263"/>
      <c r="Z8" s="263"/>
    </row>
    <row r="9" spans="1:27">
      <c r="A9" s="65" t="s">
        <v>72</v>
      </c>
      <c r="B9" s="128" t="s">
        <v>298</v>
      </c>
      <c r="D9" s="85" t="s">
        <v>140</v>
      </c>
      <c r="E9" s="86">
        <v>18</v>
      </c>
      <c r="F9" s="24"/>
      <c r="G9" s="77">
        <v>7</v>
      </c>
      <c r="H9" s="152">
        <v>21.75</v>
      </c>
      <c r="K9" s="77" t="s">
        <v>98</v>
      </c>
      <c r="L9" s="77" t="s">
        <v>189</v>
      </c>
      <c r="M9" s="262"/>
      <c r="N9" s="263"/>
      <c r="O9" s="263"/>
      <c r="P9" s="263"/>
      <c r="Q9" s="264"/>
      <c r="T9" s="77" t="s">
        <v>127</v>
      </c>
      <c r="U9" s="77" t="s">
        <v>193</v>
      </c>
      <c r="V9" s="262"/>
      <c r="W9" s="263"/>
      <c r="X9" s="263"/>
      <c r="Y9" s="263"/>
      <c r="Z9" s="263"/>
    </row>
    <row r="10" spans="1:27">
      <c r="A10" s="65" t="s">
        <v>69</v>
      </c>
      <c r="B10" s="128">
        <v>12</v>
      </c>
      <c r="D10" s="85" t="s">
        <v>107</v>
      </c>
      <c r="E10" s="86">
        <v>0</v>
      </c>
      <c r="F10" s="24"/>
      <c r="G10" s="77">
        <v>8</v>
      </c>
      <c r="H10" s="152">
        <v>15</v>
      </c>
      <c r="K10" s="77" t="s">
        <v>10</v>
      </c>
      <c r="L10" s="77" t="s">
        <v>109</v>
      </c>
      <c r="M10" s="262"/>
      <c r="N10" s="263"/>
      <c r="O10" s="263"/>
      <c r="P10" s="263"/>
      <c r="Q10" s="264"/>
      <c r="T10" s="77"/>
      <c r="U10" s="77" t="s">
        <v>194</v>
      </c>
      <c r="V10" s="287"/>
      <c r="W10" s="288"/>
      <c r="X10" s="288"/>
      <c r="Y10" s="288"/>
      <c r="Z10" s="288"/>
    </row>
    <row r="11" spans="1:27">
      <c r="A11" s="65" t="s">
        <v>65</v>
      </c>
      <c r="B11" s="47">
        <v>3</v>
      </c>
      <c r="D11" s="85" t="s">
        <v>141</v>
      </c>
      <c r="E11" s="86">
        <v>8</v>
      </c>
      <c r="F11" s="24"/>
      <c r="G11" s="77">
        <v>9</v>
      </c>
      <c r="H11" s="152">
        <v>15</v>
      </c>
      <c r="K11" s="77" t="s">
        <v>11</v>
      </c>
      <c r="L11" s="77" t="s">
        <v>135</v>
      </c>
      <c r="M11" s="266"/>
      <c r="N11" s="267"/>
      <c r="O11" s="267"/>
      <c r="P11" s="267"/>
      <c r="Q11" s="268"/>
      <c r="T11" s="77"/>
      <c r="U11" s="77" t="s">
        <v>198</v>
      </c>
      <c r="V11" s="287"/>
      <c r="W11" s="288"/>
      <c r="X11" s="288"/>
      <c r="Y11" s="288"/>
      <c r="Z11" s="288"/>
    </row>
    <row r="12" spans="1:27" ht="14.25" thickBot="1">
      <c r="A12" s="65" t="s">
        <v>66</v>
      </c>
      <c r="B12" s="47">
        <v>5</v>
      </c>
      <c r="D12" s="85" t="s">
        <v>86</v>
      </c>
      <c r="E12" s="86">
        <v>17.25</v>
      </c>
      <c r="F12" s="24"/>
      <c r="G12" s="77">
        <v>10</v>
      </c>
      <c r="H12" s="152">
        <v>15</v>
      </c>
      <c r="K12" t="s">
        <v>77</v>
      </c>
      <c r="T12" t="s">
        <v>128</v>
      </c>
    </row>
    <row r="13" spans="1:27" ht="27.75" customHeight="1">
      <c r="A13" s="66" t="s">
        <v>67</v>
      </c>
      <c r="B13" s="70">
        <v>2</v>
      </c>
      <c r="D13" s="85" t="s">
        <v>142</v>
      </c>
      <c r="E13" s="86">
        <v>1</v>
      </c>
      <c r="F13" s="24"/>
      <c r="G13" s="77">
        <v>11</v>
      </c>
      <c r="H13" s="152">
        <v>15</v>
      </c>
      <c r="K13" s="275" t="s">
        <v>154</v>
      </c>
      <c r="L13" s="289"/>
      <c r="M13" s="277" t="s">
        <v>155</v>
      </c>
      <c r="N13" s="278"/>
      <c r="O13" s="279"/>
      <c r="P13" s="280" t="s">
        <v>50</v>
      </c>
      <c r="Q13" s="270" t="s">
        <v>55</v>
      </c>
      <c r="R13" s="272" t="s">
        <v>56</v>
      </c>
      <c r="T13" s="275" t="s">
        <v>154</v>
      </c>
      <c r="U13" s="276"/>
      <c r="V13" s="277" t="s">
        <v>155</v>
      </c>
      <c r="W13" s="278"/>
      <c r="X13" s="279"/>
      <c r="Y13" s="280" t="s">
        <v>50</v>
      </c>
      <c r="Z13" s="270" t="s">
        <v>55</v>
      </c>
      <c r="AA13" s="272" t="s">
        <v>56</v>
      </c>
    </row>
    <row r="14" spans="1:27" ht="14.25" thickBot="1">
      <c r="A14" s="65" t="s">
        <v>111</v>
      </c>
      <c r="B14" s="47">
        <v>2</v>
      </c>
      <c r="D14" s="85" t="s">
        <v>143</v>
      </c>
      <c r="E14" s="86">
        <v>0.31</v>
      </c>
      <c r="F14" s="24"/>
      <c r="G14" s="77">
        <v>12</v>
      </c>
      <c r="H14" s="152">
        <v>15</v>
      </c>
      <c r="K14" s="97" t="s">
        <v>0</v>
      </c>
      <c r="L14" s="101"/>
      <c r="M14" s="97" t="s">
        <v>0</v>
      </c>
      <c r="N14" s="101"/>
      <c r="O14" s="98" t="s">
        <v>74</v>
      </c>
      <c r="P14" s="281"/>
      <c r="Q14" s="271"/>
      <c r="R14" s="273"/>
      <c r="T14" s="97" t="s">
        <v>0</v>
      </c>
      <c r="U14" s="98" t="s">
        <v>89</v>
      </c>
      <c r="V14" s="94" t="s">
        <v>0</v>
      </c>
      <c r="W14" s="96"/>
      <c r="X14" s="95" t="s">
        <v>74</v>
      </c>
      <c r="Y14" s="281"/>
      <c r="Z14" s="271"/>
      <c r="AA14" s="273"/>
    </row>
    <row r="15" spans="1:27" ht="41.25" thickBot="1">
      <c r="A15" s="67" t="s">
        <v>112</v>
      </c>
      <c r="B15" s="71">
        <v>1</v>
      </c>
      <c r="D15" s="85" t="s">
        <v>144</v>
      </c>
      <c r="E15" s="86">
        <v>1.25</v>
      </c>
      <c r="F15" s="24"/>
      <c r="G15" s="77">
        <v>13</v>
      </c>
      <c r="H15" s="152">
        <v>15</v>
      </c>
      <c r="K15" s="4" t="s">
        <v>4</v>
      </c>
      <c r="L15" s="103" t="s">
        <v>199</v>
      </c>
      <c r="M15" s="4" t="s">
        <v>158</v>
      </c>
      <c r="N15" s="5" t="s">
        <v>138</v>
      </c>
      <c r="O15" s="6">
        <v>2</v>
      </c>
      <c r="P15" s="19" t="s">
        <v>51</v>
      </c>
      <c r="Q15" s="5" t="s">
        <v>57</v>
      </c>
      <c r="R15" s="6" t="s">
        <v>58</v>
      </c>
      <c r="T15" s="22" t="s">
        <v>83</v>
      </c>
      <c r="U15" s="78" t="s">
        <v>210</v>
      </c>
      <c r="V15" s="22" t="s">
        <v>44</v>
      </c>
      <c r="W15" s="28" t="s">
        <v>143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85" t="s">
        <v>110</v>
      </c>
      <c r="E16" s="86">
        <v>14.75</v>
      </c>
      <c r="F16" s="24"/>
      <c r="G16" s="77">
        <v>14</v>
      </c>
      <c r="H16" s="152">
        <v>15</v>
      </c>
      <c r="K16" s="10" t="s">
        <v>5</v>
      </c>
      <c r="L16" s="104" t="s">
        <v>200</v>
      </c>
      <c r="M16" s="10"/>
      <c r="N16" s="1"/>
      <c r="O16" s="11"/>
      <c r="P16" s="17" t="s">
        <v>53</v>
      </c>
      <c r="Q16" s="1"/>
      <c r="R16" s="11"/>
      <c r="T16" s="4" t="s">
        <v>4</v>
      </c>
      <c r="U16" s="79" t="s">
        <v>211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2:27">
      <c r="B17" s="24"/>
      <c r="D17" s="85" t="s">
        <v>145</v>
      </c>
      <c r="E17" s="86">
        <v>1.25</v>
      </c>
      <c r="F17" s="24"/>
      <c r="G17" s="77">
        <v>15</v>
      </c>
      <c r="H17" s="152">
        <v>15</v>
      </c>
      <c r="K17" s="10" t="s">
        <v>6</v>
      </c>
      <c r="L17" s="104" t="s">
        <v>201</v>
      </c>
      <c r="M17" s="10" t="s">
        <v>157</v>
      </c>
      <c r="N17" s="1" t="s">
        <v>138</v>
      </c>
      <c r="O17" s="11">
        <v>3</v>
      </c>
      <c r="P17" s="17" t="s">
        <v>160</v>
      </c>
      <c r="Q17" s="1" t="s">
        <v>57</v>
      </c>
      <c r="R17" s="11" t="s">
        <v>58</v>
      </c>
      <c r="T17" s="10" t="s">
        <v>5</v>
      </c>
      <c r="U17" s="80" t="s">
        <v>212</v>
      </c>
      <c r="V17" s="10" t="s">
        <v>247</v>
      </c>
      <c r="W17" s="26"/>
      <c r="X17" s="11"/>
      <c r="Y17" s="17" t="s">
        <v>51</v>
      </c>
      <c r="Z17" s="1"/>
      <c r="AA17" s="11"/>
    </row>
    <row r="18" spans="2:27">
      <c r="B18" s="24"/>
      <c r="D18" s="85" t="s">
        <v>136</v>
      </c>
      <c r="E18" s="86">
        <v>0.31</v>
      </c>
      <c r="F18" s="24"/>
      <c r="G18" s="77">
        <v>16</v>
      </c>
      <c r="H18" s="152">
        <v>15</v>
      </c>
      <c r="K18" s="10" t="s">
        <v>7</v>
      </c>
      <c r="L18" s="104" t="s">
        <v>202</v>
      </c>
      <c r="M18" s="10"/>
      <c r="N18" s="1"/>
      <c r="O18" s="11"/>
      <c r="P18" s="17" t="s">
        <v>93</v>
      </c>
      <c r="Q18" s="1"/>
      <c r="R18" s="11"/>
      <c r="T18" s="10" t="s">
        <v>6</v>
      </c>
      <c r="U18" s="80" t="s">
        <v>213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2:27" ht="27">
      <c r="D19" s="85" t="s">
        <v>49</v>
      </c>
      <c r="E19" s="86">
        <v>17.63</v>
      </c>
      <c r="F19" s="24"/>
      <c r="G19" s="77">
        <v>17</v>
      </c>
      <c r="H19" s="152">
        <v>15</v>
      </c>
      <c r="K19" s="22" t="s">
        <v>83</v>
      </c>
      <c r="L19" s="99" t="s">
        <v>203</v>
      </c>
      <c r="M19" s="22" t="s">
        <v>44</v>
      </c>
      <c r="N19" s="2" t="s">
        <v>19</v>
      </c>
      <c r="O19" s="20">
        <v>3</v>
      </c>
      <c r="P19" s="21" t="s">
        <v>51</v>
      </c>
      <c r="Q19" s="2" t="s">
        <v>88</v>
      </c>
      <c r="R19" s="23" t="s">
        <v>60</v>
      </c>
      <c r="T19" s="10" t="s">
        <v>7</v>
      </c>
      <c r="U19" s="80" t="s">
        <v>214</v>
      </c>
      <c r="V19" s="10" t="s">
        <v>253</v>
      </c>
      <c r="W19" s="26"/>
      <c r="X19" s="11"/>
      <c r="Y19" s="17" t="s">
        <v>51</v>
      </c>
      <c r="Z19" s="1"/>
      <c r="AA19" s="11"/>
    </row>
    <row r="20" spans="2:27">
      <c r="D20" s="85" t="s">
        <v>134</v>
      </c>
      <c r="E20" s="86">
        <v>1.5</v>
      </c>
      <c r="F20" s="24"/>
      <c r="G20" s="77">
        <v>18</v>
      </c>
      <c r="H20" s="152">
        <v>15</v>
      </c>
      <c r="K20" s="31" t="s">
        <v>97</v>
      </c>
      <c r="L20" s="104" t="s">
        <v>204</v>
      </c>
      <c r="M20" s="31" t="s">
        <v>159</v>
      </c>
      <c r="N20" s="1" t="s">
        <v>141</v>
      </c>
      <c r="O20" s="11">
        <v>3</v>
      </c>
      <c r="P20" s="17" t="s">
        <v>161</v>
      </c>
      <c r="Q20" s="1" t="s">
        <v>57</v>
      </c>
      <c r="R20" s="11" t="s">
        <v>58</v>
      </c>
      <c r="T20" s="10" t="s">
        <v>8</v>
      </c>
      <c r="U20" s="80" t="s">
        <v>215</v>
      </c>
      <c r="V20" s="10" t="s">
        <v>8</v>
      </c>
      <c r="W20" s="26" t="s">
        <v>145</v>
      </c>
      <c r="X20" s="11">
        <v>3</v>
      </c>
      <c r="Y20" s="17" t="s">
        <v>52</v>
      </c>
      <c r="Z20" s="1"/>
      <c r="AA20" s="11"/>
    </row>
    <row r="21" spans="2:27" ht="29.25" customHeight="1">
      <c r="D21" s="85" t="s">
        <v>146</v>
      </c>
      <c r="E21" s="86">
        <v>0.77</v>
      </c>
      <c r="F21" s="24"/>
      <c r="G21" s="77">
        <v>19</v>
      </c>
      <c r="H21" s="152">
        <v>15</v>
      </c>
      <c r="K21" s="31" t="s">
        <v>98</v>
      </c>
      <c r="L21" s="104" t="s">
        <v>205</v>
      </c>
      <c r="M21" s="10"/>
      <c r="N21" s="1"/>
      <c r="O21" s="11"/>
      <c r="P21" s="17" t="s">
        <v>161</v>
      </c>
      <c r="Q21" s="1"/>
      <c r="R21" s="11"/>
      <c r="T21" s="10" t="s">
        <v>9</v>
      </c>
      <c r="U21" s="80" t="s">
        <v>216</v>
      </c>
      <c r="V21" s="10" t="s">
        <v>249</v>
      </c>
      <c r="W21" s="26" t="s">
        <v>145</v>
      </c>
      <c r="X21" s="11">
        <v>1</v>
      </c>
      <c r="Y21" s="17" t="s">
        <v>52</v>
      </c>
      <c r="Z21" s="1"/>
      <c r="AA21" s="11"/>
    </row>
    <row r="22" spans="2:27" ht="27.75" customHeight="1">
      <c r="D22" s="85" t="s">
        <v>147</v>
      </c>
      <c r="E22" s="86">
        <v>4.75</v>
      </c>
      <c r="F22" s="24"/>
      <c r="G22" s="77">
        <v>20</v>
      </c>
      <c r="H22" s="152">
        <v>15</v>
      </c>
      <c r="K22" s="31" t="s">
        <v>10</v>
      </c>
      <c r="L22" s="104" t="s">
        <v>206</v>
      </c>
      <c r="M22" s="10" t="s">
        <v>162</v>
      </c>
      <c r="N22" s="1" t="s">
        <v>86</v>
      </c>
      <c r="O22" s="11">
        <v>3</v>
      </c>
      <c r="P22" s="17" t="s">
        <v>93</v>
      </c>
      <c r="Q22" s="1" t="s">
        <v>57</v>
      </c>
      <c r="R22" s="11" t="s">
        <v>58</v>
      </c>
      <c r="T22" s="10" t="s">
        <v>10</v>
      </c>
      <c r="U22" s="80" t="s">
        <v>217</v>
      </c>
      <c r="V22" s="10" t="s">
        <v>10</v>
      </c>
      <c r="W22" s="26" t="s">
        <v>109</v>
      </c>
      <c r="X22" s="11">
        <v>3</v>
      </c>
      <c r="Y22" s="17" t="s">
        <v>51</v>
      </c>
      <c r="Z22" s="1" t="s">
        <v>168</v>
      </c>
      <c r="AA22" s="11"/>
    </row>
    <row r="23" spans="2:27">
      <c r="D23" s="85" t="s">
        <v>148</v>
      </c>
      <c r="E23" s="86">
        <v>1.63</v>
      </c>
      <c r="F23" s="24"/>
      <c r="G23" s="77">
        <v>21</v>
      </c>
      <c r="H23" s="152">
        <v>15</v>
      </c>
      <c r="K23" s="31" t="s">
        <v>11</v>
      </c>
      <c r="L23" s="77" t="s">
        <v>207</v>
      </c>
      <c r="M23" s="1"/>
      <c r="N23" s="1"/>
      <c r="O23" s="1"/>
      <c r="P23" s="109" t="s">
        <v>93</v>
      </c>
      <c r="Q23" s="1"/>
      <c r="R23" s="11"/>
      <c r="T23" s="10" t="s">
        <v>11</v>
      </c>
      <c r="U23" s="80" t="s">
        <v>218</v>
      </c>
      <c r="V23" s="10" t="s">
        <v>250</v>
      </c>
      <c r="W23" s="26"/>
      <c r="X23" s="11"/>
      <c r="Y23" s="17" t="s">
        <v>51</v>
      </c>
      <c r="Z23" s="1"/>
      <c r="AA23" s="11"/>
    </row>
    <row r="24" spans="2:27" ht="26.25" customHeight="1">
      <c r="D24" s="85" t="s">
        <v>137</v>
      </c>
      <c r="E24" s="86">
        <v>5.25</v>
      </c>
      <c r="F24" s="24"/>
      <c r="G24" s="77">
        <v>22</v>
      </c>
      <c r="H24" s="152">
        <v>15</v>
      </c>
      <c r="K24" s="31" t="s">
        <v>45</v>
      </c>
      <c r="L24" s="1" t="s">
        <v>208</v>
      </c>
      <c r="M24" s="30" t="s">
        <v>181</v>
      </c>
      <c r="N24" s="1" t="s">
        <v>86</v>
      </c>
      <c r="O24" s="1">
        <v>2</v>
      </c>
      <c r="P24" s="109" t="s">
        <v>93</v>
      </c>
      <c r="Q24" s="1" t="s">
        <v>57</v>
      </c>
      <c r="R24" s="23" t="s">
        <v>184</v>
      </c>
      <c r="T24" s="10" t="s">
        <v>12</v>
      </c>
      <c r="U24" s="80" t="s">
        <v>219</v>
      </c>
      <c r="V24" s="10" t="s">
        <v>12</v>
      </c>
      <c r="W24" s="26" t="s">
        <v>136</v>
      </c>
      <c r="X24" s="11">
        <v>3</v>
      </c>
      <c r="Y24" s="17" t="s">
        <v>52</v>
      </c>
      <c r="Z24" s="1" t="s">
        <v>123</v>
      </c>
      <c r="AA24" s="11"/>
    </row>
    <row r="25" spans="2:27">
      <c r="D25" s="85" t="s">
        <v>135</v>
      </c>
      <c r="E25" s="86"/>
      <c r="F25" s="24"/>
      <c r="G25" s="77">
        <v>23</v>
      </c>
      <c r="H25" s="152">
        <v>15</v>
      </c>
      <c r="K25" s="34" t="s">
        <v>46</v>
      </c>
      <c r="L25" s="48" t="s">
        <v>209</v>
      </c>
      <c r="M25" s="36" t="s">
        <v>181</v>
      </c>
      <c r="N25" s="48"/>
      <c r="O25" s="48"/>
      <c r="P25" s="222" t="s">
        <v>93</v>
      </c>
      <c r="Q25" s="48"/>
      <c r="R25" s="35"/>
      <c r="T25" s="10" t="s">
        <v>13</v>
      </c>
      <c r="U25" s="80" t="s">
        <v>220</v>
      </c>
      <c r="V25" s="10" t="s">
        <v>251</v>
      </c>
      <c r="W25" s="26" t="s">
        <v>136</v>
      </c>
      <c r="X25" s="11">
        <v>1</v>
      </c>
      <c r="Y25" s="17" t="s">
        <v>52</v>
      </c>
      <c r="Z25" s="1" t="s">
        <v>124</v>
      </c>
      <c r="AA25" s="11"/>
    </row>
    <row r="26" spans="2:27" ht="27">
      <c r="D26" s="85" t="s">
        <v>149</v>
      </c>
      <c r="E26" s="86"/>
      <c r="F26" s="24"/>
      <c r="G26" s="77">
        <v>24</v>
      </c>
      <c r="H26" s="152">
        <v>15</v>
      </c>
      <c r="K26" s="1" t="s">
        <v>346</v>
      </c>
      <c r="L26" s="1" t="s">
        <v>347</v>
      </c>
      <c r="M26" s="1" t="s">
        <v>346</v>
      </c>
      <c r="N26" s="223" t="s">
        <v>354</v>
      </c>
      <c r="O26" s="1">
        <v>1</v>
      </c>
      <c r="P26" s="1" t="s">
        <v>348</v>
      </c>
      <c r="Q26" s="1" t="s">
        <v>76</v>
      </c>
      <c r="R26" s="1"/>
      <c r="T26" s="10" t="s">
        <v>14</v>
      </c>
      <c r="U26" s="80" t="s">
        <v>221</v>
      </c>
      <c r="V26" s="10" t="s">
        <v>14</v>
      </c>
      <c r="W26" s="226" t="s">
        <v>358</v>
      </c>
      <c r="X26" s="11">
        <v>3</v>
      </c>
      <c r="Y26" s="17" t="s">
        <v>52</v>
      </c>
      <c r="Z26" s="2" t="s">
        <v>120</v>
      </c>
      <c r="AA26" s="23" t="s">
        <v>90</v>
      </c>
    </row>
    <row r="27" spans="2:27" ht="27">
      <c r="D27" s="85" t="s">
        <v>150</v>
      </c>
      <c r="E27" s="86"/>
      <c r="F27" s="24"/>
      <c r="G27" s="77">
        <v>25</v>
      </c>
      <c r="H27" s="152">
        <v>15</v>
      </c>
      <c r="K27" s="1" t="s">
        <v>349</v>
      </c>
      <c r="L27" s="1"/>
      <c r="M27" s="1"/>
      <c r="N27" s="1"/>
      <c r="O27" s="1"/>
      <c r="P27" s="1" t="s">
        <v>348</v>
      </c>
      <c r="Q27" s="1"/>
      <c r="R27" s="1"/>
      <c r="T27" s="10" t="s">
        <v>15</v>
      </c>
      <c r="U27" s="80" t="s">
        <v>222</v>
      </c>
      <c r="V27" s="10" t="s">
        <v>252</v>
      </c>
      <c r="W27" s="226" t="s">
        <v>358</v>
      </c>
      <c r="X27" s="11">
        <v>1</v>
      </c>
      <c r="Y27" s="17" t="s">
        <v>52</v>
      </c>
      <c r="Z27" s="33" t="s">
        <v>91</v>
      </c>
      <c r="AA27" s="23" t="s">
        <v>90</v>
      </c>
    </row>
    <row r="28" spans="2:27" ht="41.25" thickBot="1">
      <c r="D28" s="87" t="s">
        <v>151</v>
      </c>
      <c r="E28" s="88"/>
      <c r="F28" s="24"/>
      <c r="G28" s="77">
        <v>26</v>
      </c>
      <c r="H28" s="152">
        <v>15</v>
      </c>
      <c r="K28" s="1" t="s">
        <v>350</v>
      </c>
      <c r="L28" s="1" t="s">
        <v>351</v>
      </c>
      <c r="M28" s="1" t="s">
        <v>350</v>
      </c>
      <c r="N28" s="223" t="s">
        <v>354</v>
      </c>
      <c r="O28" s="1">
        <v>2</v>
      </c>
      <c r="P28" s="1" t="s">
        <v>352</v>
      </c>
      <c r="Q28" s="1" t="s">
        <v>76</v>
      </c>
      <c r="R28" s="1"/>
      <c r="T28" s="55" t="s">
        <v>92</v>
      </c>
      <c r="U28" s="90" t="s">
        <v>223</v>
      </c>
      <c r="V28" s="111" t="s">
        <v>173</v>
      </c>
      <c r="W28" s="56" t="s">
        <v>19</v>
      </c>
      <c r="X28" s="57">
        <v>1</v>
      </c>
      <c r="Y28" s="58" t="s">
        <v>93</v>
      </c>
      <c r="Z28" s="56" t="s">
        <v>94</v>
      </c>
      <c r="AA28" s="59" t="s">
        <v>95</v>
      </c>
    </row>
    <row r="29" spans="2:27" ht="27" customHeight="1">
      <c r="G29" s="77">
        <v>27</v>
      </c>
      <c r="H29" s="152">
        <v>15</v>
      </c>
      <c r="K29" s="1" t="s">
        <v>353</v>
      </c>
      <c r="L29" s="1"/>
      <c r="M29" s="1"/>
      <c r="N29" s="1"/>
      <c r="O29" s="1"/>
      <c r="P29" s="1" t="s">
        <v>352</v>
      </c>
      <c r="Q29" s="1"/>
      <c r="R29" s="1"/>
      <c r="T29" s="34" t="s">
        <v>92</v>
      </c>
      <c r="U29" s="61" t="s">
        <v>223</v>
      </c>
      <c r="V29" s="34" t="s">
        <v>101</v>
      </c>
      <c r="W29" s="36" t="s">
        <v>19</v>
      </c>
      <c r="X29" s="37">
        <v>1</v>
      </c>
      <c r="Y29" s="41" t="s">
        <v>93</v>
      </c>
      <c r="Z29" s="36" t="s">
        <v>169</v>
      </c>
      <c r="AA29" s="40" t="s">
        <v>171</v>
      </c>
    </row>
    <row r="30" spans="2:27">
      <c r="G30" s="77">
        <v>28</v>
      </c>
      <c r="H30" s="152">
        <v>15</v>
      </c>
      <c r="T30" s="31" t="s">
        <v>99</v>
      </c>
      <c r="U30" s="80" t="s">
        <v>223</v>
      </c>
      <c r="V30" s="31" t="s">
        <v>99</v>
      </c>
      <c r="W30" s="1" t="s">
        <v>139</v>
      </c>
      <c r="X30" s="29">
        <v>3</v>
      </c>
      <c r="Y30" s="42" t="s">
        <v>52</v>
      </c>
      <c r="Z30" s="30" t="s">
        <v>125</v>
      </c>
      <c r="AA30" s="44" t="s">
        <v>102</v>
      </c>
    </row>
    <row r="31" spans="2:27">
      <c r="G31" s="77">
        <v>31</v>
      </c>
      <c r="H31" s="152">
        <v>15</v>
      </c>
      <c r="T31" s="31" t="s">
        <v>100</v>
      </c>
      <c r="U31" s="80" t="s">
        <v>223</v>
      </c>
      <c r="V31" s="31" t="s">
        <v>254</v>
      </c>
      <c r="W31" s="1" t="s">
        <v>139</v>
      </c>
      <c r="X31" s="29">
        <v>1</v>
      </c>
      <c r="Y31" s="42" t="s">
        <v>52</v>
      </c>
      <c r="Z31" s="30" t="s">
        <v>115</v>
      </c>
      <c r="AA31" s="44" t="s">
        <v>103</v>
      </c>
    </row>
    <row r="32" spans="2:27">
      <c r="G32" s="77">
        <v>32</v>
      </c>
      <c r="H32" s="152">
        <v>15</v>
      </c>
      <c r="T32" s="31" t="s">
        <v>113</v>
      </c>
      <c r="U32" s="80" t="s">
        <v>223</v>
      </c>
      <c r="V32" s="31" t="s">
        <v>113</v>
      </c>
      <c r="W32" s="223" t="s">
        <v>359</v>
      </c>
      <c r="X32" s="29">
        <v>3</v>
      </c>
      <c r="Y32" s="42" t="s">
        <v>52</v>
      </c>
      <c r="Z32" s="30" t="s">
        <v>122</v>
      </c>
      <c r="AA32" s="44" t="s">
        <v>104</v>
      </c>
    </row>
    <row r="33" spans="7:28">
      <c r="G33" s="77">
        <v>33</v>
      </c>
      <c r="H33" s="152">
        <v>15</v>
      </c>
      <c r="T33" s="31" t="s">
        <v>114</v>
      </c>
      <c r="U33" s="80" t="s">
        <v>223</v>
      </c>
      <c r="V33" s="31" t="s">
        <v>255</v>
      </c>
      <c r="W33" s="223" t="s">
        <v>359</v>
      </c>
      <c r="X33" s="29">
        <v>1</v>
      </c>
      <c r="Y33" s="42" t="s">
        <v>52</v>
      </c>
      <c r="Z33" s="30" t="s">
        <v>121</v>
      </c>
      <c r="AA33" s="44" t="s">
        <v>104</v>
      </c>
    </row>
    <row r="34" spans="7:28" ht="27">
      <c r="G34" s="77">
        <v>34</v>
      </c>
      <c r="H34" s="152">
        <v>15</v>
      </c>
      <c r="T34" s="31" t="s">
        <v>105</v>
      </c>
      <c r="U34" s="80" t="s">
        <v>223</v>
      </c>
      <c r="V34" s="31" t="s">
        <v>105</v>
      </c>
      <c r="W34" s="1" t="s">
        <v>109</v>
      </c>
      <c r="X34" s="29">
        <v>3</v>
      </c>
      <c r="Y34" s="42" t="s">
        <v>53</v>
      </c>
      <c r="Z34" s="33" t="s">
        <v>116</v>
      </c>
      <c r="AA34" s="11" t="s">
        <v>108</v>
      </c>
    </row>
    <row r="35" spans="7:28" ht="27">
      <c r="G35" s="77">
        <v>35</v>
      </c>
      <c r="H35" s="152">
        <v>15</v>
      </c>
      <c r="T35" s="34" t="s">
        <v>106</v>
      </c>
      <c r="U35" s="91" t="s">
        <v>223</v>
      </c>
      <c r="V35" s="34" t="s">
        <v>256</v>
      </c>
      <c r="W35" s="48"/>
      <c r="X35" s="37"/>
      <c r="Y35" s="41" t="s">
        <v>53</v>
      </c>
      <c r="Z35" s="39" t="s">
        <v>116</v>
      </c>
      <c r="AA35" s="35" t="s">
        <v>108</v>
      </c>
    </row>
    <row r="36" spans="7:28">
      <c r="G36" s="77">
        <v>36</v>
      </c>
      <c r="H36" s="152">
        <v>15</v>
      </c>
      <c r="T36" s="34" t="s">
        <v>133</v>
      </c>
      <c r="U36" s="91" t="s">
        <v>224</v>
      </c>
      <c r="V36" s="106" t="s">
        <v>166</v>
      </c>
      <c r="W36" s="36" t="s">
        <v>142</v>
      </c>
      <c r="X36" s="37">
        <v>3</v>
      </c>
      <c r="Y36" s="38" t="s">
        <v>53</v>
      </c>
      <c r="Z36" s="116" t="s">
        <v>185</v>
      </c>
      <c r="AA36" s="40"/>
      <c r="AB36" s="45"/>
    </row>
    <row r="37" spans="7:28">
      <c r="G37" s="77">
        <v>37</v>
      </c>
      <c r="H37" s="152">
        <v>15</v>
      </c>
      <c r="T37" s="31" t="s">
        <v>165</v>
      </c>
      <c r="U37" s="80" t="s">
        <v>225</v>
      </c>
      <c r="V37" s="106" t="s">
        <v>261</v>
      </c>
      <c r="W37" s="30"/>
      <c r="X37" s="29"/>
      <c r="Y37" s="17"/>
      <c r="Z37" s="30"/>
      <c r="AA37" s="23"/>
    </row>
    <row r="38" spans="7:28" ht="26.25" customHeight="1">
      <c r="G38" s="77">
        <v>38</v>
      </c>
      <c r="H38" s="152">
        <v>15</v>
      </c>
      <c r="T38" s="49" t="s">
        <v>163</v>
      </c>
      <c r="U38" s="81" t="s">
        <v>226</v>
      </c>
      <c r="V38" s="110" t="s">
        <v>167</v>
      </c>
      <c r="W38" s="3" t="s">
        <v>142</v>
      </c>
      <c r="X38" s="9">
        <v>1</v>
      </c>
      <c r="Y38" s="16" t="s">
        <v>53</v>
      </c>
      <c r="Z38" s="3" t="s">
        <v>57</v>
      </c>
      <c r="AA38" s="9"/>
    </row>
    <row r="39" spans="7:28" ht="26.25" customHeight="1">
      <c r="G39" s="77">
        <v>39</v>
      </c>
      <c r="H39" s="152">
        <v>15</v>
      </c>
      <c r="T39" s="31" t="s">
        <v>164</v>
      </c>
      <c r="U39" s="77" t="s">
        <v>227</v>
      </c>
      <c r="V39" s="110" t="s">
        <v>260</v>
      </c>
      <c r="W39" s="1"/>
      <c r="X39" s="1"/>
      <c r="Y39" s="16" t="s">
        <v>53</v>
      </c>
      <c r="Z39" s="1"/>
      <c r="AA39" s="11"/>
    </row>
    <row r="40" spans="7:28" ht="27" customHeight="1">
      <c r="G40" s="77">
        <v>40</v>
      </c>
      <c r="H40" s="152">
        <v>15</v>
      </c>
      <c r="T40" s="129" t="s">
        <v>45</v>
      </c>
      <c r="U40" s="129" t="s">
        <v>228</v>
      </c>
      <c r="V40" s="129" t="s">
        <v>181</v>
      </c>
      <c r="W40" s="129" t="s">
        <v>143</v>
      </c>
      <c r="X40" s="129">
        <v>1</v>
      </c>
      <c r="Y40" s="130" t="s">
        <v>53</v>
      </c>
      <c r="Z40" s="129" t="s">
        <v>57</v>
      </c>
      <c r="AA40" s="131" t="s">
        <v>184</v>
      </c>
    </row>
    <row r="41" spans="7:28" ht="13.5" customHeight="1">
      <c r="G41" s="77">
        <v>41</v>
      </c>
      <c r="H41" s="152">
        <v>15</v>
      </c>
      <c r="T41" s="129" t="s">
        <v>46</v>
      </c>
      <c r="U41" s="129" t="s">
        <v>229</v>
      </c>
      <c r="V41" s="129" t="s">
        <v>259</v>
      </c>
      <c r="W41" s="129"/>
      <c r="X41" s="129"/>
      <c r="Y41" s="130" t="s">
        <v>53</v>
      </c>
      <c r="Z41" s="129"/>
      <c r="AA41" s="129"/>
    </row>
    <row r="42" spans="7:28" ht="13.5" customHeight="1">
      <c r="G42" s="77">
        <v>42</v>
      </c>
      <c r="H42" s="152">
        <v>3.75</v>
      </c>
      <c r="T42" s="30" t="s">
        <v>45</v>
      </c>
      <c r="U42" s="1" t="s">
        <v>228</v>
      </c>
      <c r="V42" s="1" t="s">
        <v>182</v>
      </c>
      <c r="W42" s="1" t="s">
        <v>142</v>
      </c>
      <c r="X42" s="1">
        <v>2</v>
      </c>
      <c r="Y42" s="16" t="s">
        <v>53</v>
      </c>
      <c r="Z42" s="1" t="s">
        <v>57</v>
      </c>
      <c r="AA42" s="1"/>
    </row>
    <row r="43" spans="7:28">
      <c r="T43" s="30" t="s">
        <v>46</v>
      </c>
      <c r="U43" s="1" t="s">
        <v>229</v>
      </c>
      <c r="V43" s="1" t="s">
        <v>257</v>
      </c>
      <c r="W43" s="1"/>
      <c r="X43" s="1"/>
      <c r="Y43" s="16" t="s">
        <v>53</v>
      </c>
      <c r="Z43" s="1"/>
      <c r="AA43" s="1"/>
    </row>
    <row r="44" spans="7:28" ht="27">
      <c r="T44" s="225" t="s">
        <v>45</v>
      </c>
      <c r="U44" s="224" t="s">
        <v>356</v>
      </c>
      <c r="V44" s="225" t="s">
        <v>357</v>
      </c>
      <c r="W44" s="223" t="s">
        <v>355</v>
      </c>
      <c r="X44" s="1">
        <v>1</v>
      </c>
      <c r="Y44" s="16"/>
      <c r="Z44" s="1" t="s">
        <v>57</v>
      </c>
      <c r="AA44" s="131" t="s">
        <v>184</v>
      </c>
    </row>
    <row r="45" spans="7:28">
      <c r="T45" s="30" t="s">
        <v>46</v>
      </c>
      <c r="U45" s="1" t="s">
        <v>229</v>
      </c>
      <c r="V45" s="225" t="s">
        <v>357</v>
      </c>
      <c r="W45" s="1"/>
      <c r="X45" s="1"/>
      <c r="Y45" s="16"/>
      <c r="Z45" s="1"/>
      <c r="AA45" s="1"/>
    </row>
    <row r="47" spans="7:28" ht="42" customHeight="1"/>
  </sheetData>
  <mergeCells count="14">
    <mergeCell ref="AA13:AA14"/>
    <mergeCell ref="P13:P14"/>
    <mergeCell ref="Q13:Q14"/>
    <mergeCell ref="R13:R14"/>
    <mergeCell ref="T13:U13"/>
    <mergeCell ref="V13:X13"/>
    <mergeCell ref="Y13:Y14"/>
    <mergeCell ref="M3:Q3"/>
    <mergeCell ref="V3:Z3"/>
    <mergeCell ref="M4:Q11"/>
    <mergeCell ref="V4:Z11"/>
    <mergeCell ref="K13:L13"/>
    <mergeCell ref="M13:O13"/>
    <mergeCell ref="Z13:Z14"/>
  </mergeCells>
  <phoneticPr fontId="3"/>
  <pageMargins left="0.38" right="0.26" top="0.56999999999999995" bottom="0.73" header="0.51200000000000001" footer="0.5120000000000000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X25"/>
  <sheetViews>
    <sheetView tabSelected="1" view="pageBreakPreview" zoomScaleNormal="100" workbookViewId="0">
      <selection activeCell="Q7" sqref="Q7"/>
    </sheetView>
  </sheetViews>
  <sheetFormatPr defaultRowHeight="14.25"/>
  <cols>
    <col min="1" max="1" width="5.625" style="112" customWidth="1"/>
    <col min="2" max="6" width="2" style="112" customWidth="1"/>
    <col min="7" max="7" width="8.75" style="112" customWidth="1"/>
    <col min="8" max="8" width="16.75" style="112" customWidth="1"/>
    <col min="9" max="9" width="3.25" style="112" customWidth="1"/>
    <col min="10" max="10" width="6.75" style="112" customWidth="1"/>
    <col min="11" max="11" width="6.25" style="117" customWidth="1"/>
    <col min="12" max="12" width="3.625" style="117" customWidth="1"/>
    <col min="13" max="13" width="6.125" style="112" customWidth="1"/>
    <col min="14" max="14" width="3.5" style="112" customWidth="1"/>
    <col min="15" max="21" width="11.375" style="112" customWidth="1"/>
    <col min="22" max="22" width="4.625" style="202" customWidth="1"/>
    <col min="23" max="23" width="9" style="167"/>
    <col min="24" max="24" width="12.125" style="164" customWidth="1"/>
    <col min="25" max="25" width="11.75" style="112" bestFit="1" customWidth="1"/>
    <col min="26" max="16384" width="9" style="112"/>
  </cols>
  <sheetData>
    <row r="1" spans="2:24" customFormat="1" ht="10.5" customHeight="1">
      <c r="V1" s="200"/>
      <c r="W1" s="166"/>
      <c r="X1" s="163"/>
    </row>
    <row r="2" spans="2:24" ht="33.75" customHeight="1">
      <c r="B2" s="293" t="s">
        <v>360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01"/>
    </row>
    <row r="3" spans="2:24" ht="21" customHeight="1">
      <c r="O3" s="294"/>
      <c r="P3" s="294"/>
      <c r="Q3" s="294"/>
      <c r="R3" s="294"/>
      <c r="S3" s="294"/>
      <c r="T3" s="294"/>
      <c r="U3" s="294"/>
    </row>
    <row r="4" spans="2:24" s="134" customFormat="1" ht="23.25" customHeight="1">
      <c r="B4" s="295" t="s">
        <v>361</v>
      </c>
      <c r="C4" s="296"/>
      <c r="D4" s="296"/>
      <c r="E4" s="296"/>
      <c r="F4" s="296"/>
      <c r="G4" s="296"/>
      <c r="H4" s="296"/>
      <c r="I4" s="297"/>
      <c r="J4" s="301" t="s">
        <v>366</v>
      </c>
      <c r="K4" s="295" t="s">
        <v>367</v>
      </c>
      <c r="L4" s="297"/>
      <c r="M4" s="295" t="s">
        <v>187</v>
      </c>
      <c r="N4" s="297"/>
      <c r="O4" s="291" t="s">
        <v>368</v>
      </c>
      <c r="P4" s="301" t="s">
        <v>380</v>
      </c>
      <c r="Q4" s="301" t="s">
        <v>381</v>
      </c>
      <c r="R4" s="253" t="s">
        <v>376</v>
      </c>
      <c r="S4" s="253" t="s">
        <v>377</v>
      </c>
      <c r="T4" s="253" t="s">
        <v>378</v>
      </c>
      <c r="U4" s="253" t="s">
        <v>379</v>
      </c>
      <c r="V4" s="203"/>
      <c r="W4" s="168"/>
      <c r="X4" s="165"/>
    </row>
    <row r="5" spans="2:24" s="134" customFormat="1" ht="23.25" customHeight="1">
      <c r="B5" s="298"/>
      <c r="C5" s="299"/>
      <c r="D5" s="299"/>
      <c r="E5" s="299"/>
      <c r="F5" s="299"/>
      <c r="G5" s="299"/>
      <c r="H5" s="299"/>
      <c r="I5" s="300"/>
      <c r="J5" s="292"/>
      <c r="K5" s="298"/>
      <c r="L5" s="300"/>
      <c r="M5" s="298"/>
      <c r="N5" s="300"/>
      <c r="O5" s="292"/>
      <c r="P5" s="292"/>
      <c r="Q5" s="292"/>
      <c r="R5" s="249"/>
      <c r="S5" s="249"/>
      <c r="T5" s="249"/>
      <c r="U5" s="249"/>
      <c r="V5" s="203"/>
      <c r="W5" s="168"/>
      <c r="X5" s="165"/>
    </row>
    <row r="6" spans="2:24" s="134" customFormat="1" ht="27.75" customHeight="1">
      <c r="B6" s="232" t="str">
        <f t="shared" ref="B6:B20" si="0">IF(AND($W6=0,$X6="共通仮設費"),"直接工事費",IF(AND($W6=0,$X6="工事合計"),"工事費計",IF(AND($W6=0,$X6="契約保証費"),"契約保証費計",IF($W6=0,IF($X6="","",$X6),""))))</f>
        <v/>
      </c>
      <c r="C6" s="169" t="str">
        <f>IF($W6=1,IF($X6="","",$X6),"")</f>
        <v/>
      </c>
      <c r="D6" s="169" t="str">
        <f>IF($W6=2,IF($X6="","",$X6),"")</f>
        <v/>
      </c>
      <c r="E6" s="169" t="str">
        <f>IF($W6=3,IF($X6="","",$X6),"")</f>
        <v/>
      </c>
      <c r="F6" s="169" t="str">
        <f>IF($W6=4,IF($X6="","",$X6),"")</f>
        <v/>
      </c>
      <c r="G6" s="169" t="str">
        <f>IF($W6=5,IF($X6="","",$X6),"")</f>
        <v/>
      </c>
      <c r="H6" s="169" t="str">
        <f>IF($W6=6,IF($X6="","",$X6),"")</f>
        <v/>
      </c>
      <c r="I6" s="231"/>
      <c r="J6" s="241"/>
      <c r="K6" s="233" t="str">
        <f>+IF(Y6="","",IF(INT(Y6),INT(Y6),"0"))</f>
        <v/>
      </c>
      <c r="L6" s="234" t="str">
        <f>+IF(Y6="","",IF(Y6-INT(Y6),Y6-INT(Y6),""))</f>
        <v/>
      </c>
      <c r="M6" s="233" t="str">
        <f>+IF(Z6="","",IF(INT(Z6),INT(Z6),"0"))</f>
        <v/>
      </c>
      <c r="N6" s="234" t="str">
        <f>+IF(Z6="","",IF(Z6-INT(Z6),Z6-INT(Z6),""))</f>
        <v/>
      </c>
      <c r="O6" s="235" t="str">
        <f>IF(AB6="","",IF(X6="共通仮設費",W$1,AB6))</f>
        <v/>
      </c>
      <c r="P6" s="254" t="str">
        <f>IF(Q6="",O6,O6-Q6)</f>
        <v/>
      </c>
      <c r="Q6" s="254" t="str">
        <f>IF(R6+S6+T6+U6=0,"",R6+S6+T6+U6)</f>
        <v/>
      </c>
      <c r="R6" s="254"/>
      <c r="S6" s="254"/>
      <c r="T6" s="254"/>
      <c r="U6" s="254"/>
      <c r="V6" s="204"/>
      <c r="W6" s="168"/>
      <c r="X6" s="165"/>
    </row>
    <row r="7" spans="2:24" s="134" customFormat="1" ht="27.75" customHeight="1">
      <c r="B7" s="232" t="str">
        <f t="shared" si="0"/>
        <v/>
      </c>
      <c r="C7" s="169" t="str">
        <f t="shared" ref="C7:C20" si="1">IF($W7=1,IF($X7="","",$X7),"")</f>
        <v/>
      </c>
      <c r="D7" s="169" t="str">
        <f t="shared" ref="D7:D20" si="2">IF($W7=2,IF($X7="","",$X7),"")</f>
        <v/>
      </c>
      <c r="E7" s="169" t="str">
        <f t="shared" ref="E7:E20" si="3">IF($W7=3,IF($X7="","",$X7),"")</f>
        <v/>
      </c>
      <c r="F7" s="169" t="str">
        <f t="shared" ref="F7:F20" si="4">IF($W7=4,IF($X7="","",$X7),"")</f>
        <v/>
      </c>
      <c r="G7" s="169" t="str">
        <f t="shared" ref="G7:G20" si="5">IF($W7=5,IF($X7="","",$X7),"")</f>
        <v/>
      </c>
      <c r="H7" s="169" t="str">
        <f t="shared" ref="H7:H20" si="6">IF($W7=6,IF($X7="","",$X7),"")</f>
        <v/>
      </c>
      <c r="I7" s="231"/>
      <c r="J7" s="241"/>
      <c r="K7" s="233" t="str">
        <f>+IF(Y7="","",IF(INT(Y7),INT(Y7),"0"))</f>
        <v/>
      </c>
      <c r="L7" s="234" t="str">
        <f>+IF(Y7="","",IF(Y7-INT(Y7),Y7-INT(Y7),""))</f>
        <v/>
      </c>
      <c r="M7" s="233" t="str">
        <f t="shared" ref="M7:M20" si="7">+IF(Z7="","",IF(INT(Z7),INT(Z7),"0"))</f>
        <v/>
      </c>
      <c r="N7" s="234" t="str">
        <f t="shared" ref="N7:N20" si="8">+IF(Z7="","",IF(Z7-INT(Z7),Z7-INT(Z7),""))</f>
        <v/>
      </c>
      <c r="O7" s="235" t="str">
        <f t="shared" ref="O7:O20" si="9">IF(AB7="","",IF(X7="共通仮設費",W$1,AB7))</f>
        <v/>
      </c>
      <c r="P7" s="254" t="str">
        <f t="shared" ref="P7:P20" si="10">IF(Q7="",O7,O7-Q7)</f>
        <v/>
      </c>
      <c r="Q7" s="254" t="str">
        <f t="shared" ref="Q7:Q20" si="11">IF(R7+S7+T7+U7=0,"",R7+S7+T7+U7)</f>
        <v/>
      </c>
      <c r="R7" s="254"/>
      <c r="S7" s="254"/>
      <c r="T7" s="254"/>
      <c r="U7" s="254"/>
      <c r="V7" s="204"/>
      <c r="W7" s="168"/>
      <c r="X7" s="165"/>
    </row>
    <row r="8" spans="2:24" s="134" customFormat="1" ht="27.75" customHeight="1">
      <c r="B8" s="232" t="str">
        <f t="shared" si="0"/>
        <v/>
      </c>
      <c r="C8" s="169" t="str">
        <f t="shared" si="1"/>
        <v/>
      </c>
      <c r="D8" s="169" t="str">
        <f t="shared" si="2"/>
        <v/>
      </c>
      <c r="E8" s="169" t="str">
        <f t="shared" si="3"/>
        <v/>
      </c>
      <c r="F8" s="169" t="str">
        <f t="shared" si="4"/>
        <v/>
      </c>
      <c r="G8" s="169" t="str">
        <f t="shared" si="5"/>
        <v/>
      </c>
      <c r="H8" s="169" t="str">
        <f t="shared" si="6"/>
        <v/>
      </c>
      <c r="I8" s="231"/>
      <c r="J8" s="241"/>
      <c r="K8" s="233" t="str">
        <f t="shared" ref="K8:K20" si="12">+IF(Y8="","",IF(INT(Y8),INT(Y8),"0"))</f>
        <v/>
      </c>
      <c r="L8" s="234" t="str">
        <f t="shared" ref="L8:L20" si="13">+IF(Y8="","",IF(Y8-INT(Y8),Y8-INT(Y8),""))</f>
        <v/>
      </c>
      <c r="M8" s="233" t="str">
        <f t="shared" si="7"/>
        <v/>
      </c>
      <c r="N8" s="234" t="str">
        <f t="shared" si="8"/>
        <v/>
      </c>
      <c r="O8" s="235" t="str">
        <f t="shared" si="9"/>
        <v/>
      </c>
      <c r="P8" s="254" t="str">
        <f t="shared" si="10"/>
        <v/>
      </c>
      <c r="Q8" s="254" t="str">
        <f t="shared" si="11"/>
        <v/>
      </c>
      <c r="R8" s="254"/>
      <c r="S8" s="254"/>
      <c r="T8" s="254"/>
      <c r="U8" s="254"/>
      <c r="V8" s="204"/>
      <c r="W8" s="168"/>
      <c r="X8" s="165"/>
    </row>
    <row r="9" spans="2:24" s="134" customFormat="1" ht="27.75" customHeight="1">
      <c r="B9" s="232" t="str">
        <f t="shared" si="0"/>
        <v/>
      </c>
      <c r="C9" s="169" t="str">
        <f t="shared" si="1"/>
        <v/>
      </c>
      <c r="D9" s="169" t="str">
        <f t="shared" si="2"/>
        <v/>
      </c>
      <c r="E9" s="169" t="str">
        <f t="shared" si="3"/>
        <v/>
      </c>
      <c r="F9" s="169" t="str">
        <f t="shared" si="4"/>
        <v/>
      </c>
      <c r="G9" s="169" t="str">
        <f t="shared" si="5"/>
        <v/>
      </c>
      <c r="H9" s="169" t="str">
        <f t="shared" si="6"/>
        <v/>
      </c>
      <c r="I9" s="231"/>
      <c r="J9" s="241"/>
      <c r="K9" s="233" t="str">
        <f t="shared" si="12"/>
        <v/>
      </c>
      <c r="L9" s="234" t="str">
        <f t="shared" si="13"/>
        <v/>
      </c>
      <c r="M9" s="233" t="str">
        <f t="shared" si="7"/>
        <v/>
      </c>
      <c r="N9" s="234" t="str">
        <f t="shared" si="8"/>
        <v/>
      </c>
      <c r="O9" s="235" t="str">
        <f t="shared" si="9"/>
        <v/>
      </c>
      <c r="P9" s="254" t="str">
        <f t="shared" si="10"/>
        <v/>
      </c>
      <c r="Q9" s="254" t="str">
        <f t="shared" si="11"/>
        <v/>
      </c>
      <c r="R9" s="254"/>
      <c r="S9" s="254"/>
      <c r="T9" s="254"/>
      <c r="U9" s="254"/>
      <c r="V9" s="204"/>
      <c r="W9" s="168"/>
      <c r="X9" s="165"/>
    </row>
    <row r="10" spans="2:24" s="134" customFormat="1" ht="27.75" customHeight="1">
      <c r="B10" s="232" t="str">
        <f t="shared" si="0"/>
        <v/>
      </c>
      <c r="C10" s="169" t="str">
        <f t="shared" si="1"/>
        <v/>
      </c>
      <c r="D10" s="169" t="str">
        <f t="shared" si="2"/>
        <v/>
      </c>
      <c r="E10" s="169" t="str">
        <f t="shared" si="3"/>
        <v/>
      </c>
      <c r="F10" s="169" t="str">
        <f t="shared" si="4"/>
        <v/>
      </c>
      <c r="G10" s="169" t="str">
        <f t="shared" si="5"/>
        <v/>
      </c>
      <c r="H10" s="169" t="str">
        <f t="shared" si="6"/>
        <v/>
      </c>
      <c r="I10" s="231"/>
      <c r="J10" s="241"/>
      <c r="K10" s="233" t="str">
        <f t="shared" si="12"/>
        <v/>
      </c>
      <c r="L10" s="234" t="str">
        <f t="shared" si="13"/>
        <v/>
      </c>
      <c r="M10" s="233" t="str">
        <f t="shared" si="7"/>
        <v/>
      </c>
      <c r="N10" s="234" t="str">
        <f t="shared" si="8"/>
        <v/>
      </c>
      <c r="O10" s="235" t="str">
        <f t="shared" si="9"/>
        <v/>
      </c>
      <c r="P10" s="254" t="str">
        <f t="shared" si="10"/>
        <v/>
      </c>
      <c r="Q10" s="254" t="str">
        <f t="shared" si="11"/>
        <v/>
      </c>
      <c r="R10" s="254"/>
      <c r="S10" s="254"/>
      <c r="T10" s="254"/>
      <c r="U10" s="254"/>
      <c r="V10" s="204"/>
      <c r="W10" s="168"/>
      <c r="X10" s="165"/>
    </row>
    <row r="11" spans="2:24" s="134" customFormat="1" ht="27.75" customHeight="1">
      <c r="B11" s="232" t="str">
        <f t="shared" si="0"/>
        <v/>
      </c>
      <c r="C11" s="169" t="str">
        <f t="shared" si="1"/>
        <v/>
      </c>
      <c r="D11" s="169" t="str">
        <f t="shared" si="2"/>
        <v/>
      </c>
      <c r="E11" s="169" t="str">
        <f t="shared" si="3"/>
        <v/>
      </c>
      <c r="F11" s="169" t="str">
        <f t="shared" si="4"/>
        <v/>
      </c>
      <c r="G11" s="169" t="str">
        <f t="shared" si="5"/>
        <v/>
      </c>
      <c r="H11" s="169" t="str">
        <f t="shared" si="6"/>
        <v/>
      </c>
      <c r="I11" s="231"/>
      <c r="J11" s="241"/>
      <c r="K11" s="233" t="str">
        <f t="shared" si="12"/>
        <v/>
      </c>
      <c r="L11" s="234" t="str">
        <f t="shared" si="13"/>
        <v/>
      </c>
      <c r="M11" s="233" t="str">
        <f t="shared" si="7"/>
        <v/>
      </c>
      <c r="N11" s="234" t="str">
        <f t="shared" si="8"/>
        <v/>
      </c>
      <c r="O11" s="235" t="str">
        <f t="shared" si="9"/>
        <v/>
      </c>
      <c r="P11" s="254" t="str">
        <f t="shared" si="10"/>
        <v/>
      </c>
      <c r="Q11" s="254" t="str">
        <f t="shared" si="11"/>
        <v/>
      </c>
      <c r="R11" s="254"/>
      <c r="S11" s="254"/>
      <c r="T11" s="254"/>
      <c r="U11" s="254"/>
      <c r="V11" s="204"/>
      <c r="W11" s="168"/>
      <c r="X11" s="165"/>
    </row>
    <row r="12" spans="2:24" s="134" customFormat="1" ht="27.75" customHeight="1">
      <c r="B12" s="232" t="str">
        <f t="shared" si="0"/>
        <v/>
      </c>
      <c r="C12" s="169" t="str">
        <f t="shared" si="1"/>
        <v/>
      </c>
      <c r="D12" s="169" t="str">
        <f t="shared" si="2"/>
        <v/>
      </c>
      <c r="E12" s="169" t="str">
        <f t="shared" si="3"/>
        <v/>
      </c>
      <c r="F12" s="169" t="str">
        <f t="shared" si="4"/>
        <v/>
      </c>
      <c r="G12" s="169" t="str">
        <f t="shared" si="5"/>
        <v/>
      </c>
      <c r="H12" s="169" t="str">
        <f t="shared" si="6"/>
        <v/>
      </c>
      <c r="I12" s="231"/>
      <c r="J12" s="241"/>
      <c r="K12" s="233" t="str">
        <f t="shared" si="12"/>
        <v/>
      </c>
      <c r="L12" s="234" t="str">
        <f t="shared" si="13"/>
        <v/>
      </c>
      <c r="M12" s="233" t="str">
        <f t="shared" si="7"/>
        <v/>
      </c>
      <c r="N12" s="234" t="str">
        <f t="shared" si="8"/>
        <v/>
      </c>
      <c r="O12" s="235" t="str">
        <f t="shared" si="9"/>
        <v/>
      </c>
      <c r="P12" s="254" t="str">
        <f t="shared" si="10"/>
        <v/>
      </c>
      <c r="Q12" s="254" t="str">
        <f t="shared" si="11"/>
        <v/>
      </c>
      <c r="R12" s="254"/>
      <c r="S12" s="254"/>
      <c r="T12" s="254"/>
      <c r="U12" s="254"/>
      <c r="V12" s="204"/>
      <c r="W12" s="168"/>
      <c r="X12" s="165"/>
    </row>
    <row r="13" spans="2:24" s="134" customFormat="1" ht="27.75" customHeight="1">
      <c r="B13" s="232" t="str">
        <f t="shared" si="0"/>
        <v/>
      </c>
      <c r="C13" s="169" t="str">
        <f t="shared" si="1"/>
        <v/>
      </c>
      <c r="D13" s="169" t="str">
        <f t="shared" si="2"/>
        <v/>
      </c>
      <c r="E13" s="169" t="str">
        <f t="shared" si="3"/>
        <v/>
      </c>
      <c r="F13" s="169" t="str">
        <f t="shared" si="4"/>
        <v/>
      </c>
      <c r="G13" s="169" t="str">
        <f t="shared" si="5"/>
        <v/>
      </c>
      <c r="H13" s="169" t="str">
        <f t="shared" si="6"/>
        <v/>
      </c>
      <c r="I13" s="231"/>
      <c r="J13" s="241"/>
      <c r="K13" s="233" t="str">
        <f t="shared" si="12"/>
        <v/>
      </c>
      <c r="L13" s="234" t="str">
        <f t="shared" si="13"/>
        <v/>
      </c>
      <c r="M13" s="233" t="str">
        <f t="shared" si="7"/>
        <v/>
      </c>
      <c r="N13" s="234" t="str">
        <f t="shared" si="8"/>
        <v/>
      </c>
      <c r="O13" s="235" t="str">
        <f t="shared" si="9"/>
        <v/>
      </c>
      <c r="P13" s="254" t="str">
        <f t="shared" si="10"/>
        <v/>
      </c>
      <c r="Q13" s="254" t="str">
        <f t="shared" si="11"/>
        <v/>
      </c>
      <c r="R13" s="254"/>
      <c r="S13" s="254"/>
      <c r="T13" s="254"/>
      <c r="U13" s="254"/>
      <c r="V13" s="204"/>
      <c r="W13" s="168"/>
      <c r="X13" s="165"/>
    </row>
    <row r="14" spans="2:24" s="134" customFormat="1" ht="27.75" customHeight="1">
      <c r="B14" s="232" t="str">
        <f t="shared" si="0"/>
        <v/>
      </c>
      <c r="C14" s="169" t="str">
        <f t="shared" si="1"/>
        <v/>
      </c>
      <c r="D14" s="169" t="str">
        <f t="shared" si="2"/>
        <v/>
      </c>
      <c r="E14" s="169" t="str">
        <f t="shared" si="3"/>
        <v/>
      </c>
      <c r="F14" s="169" t="str">
        <f t="shared" si="4"/>
        <v/>
      </c>
      <c r="G14" s="169" t="str">
        <f t="shared" si="5"/>
        <v/>
      </c>
      <c r="H14" s="169" t="str">
        <f t="shared" si="6"/>
        <v/>
      </c>
      <c r="I14" s="231"/>
      <c r="J14" s="241"/>
      <c r="K14" s="233" t="str">
        <f t="shared" si="12"/>
        <v/>
      </c>
      <c r="L14" s="234" t="str">
        <f t="shared" si="13"/>
        <v/>
      </c>
      <c r="M14" s="233" t="str">
        <f t="shared" si="7"/>
        <v/>
      </c>
      <c r="N14" s="234" t="str">
        <f t="shared" si="8"/>
        <v/>
      </c>
      <c r="O14" s="235" t="str">
        <f t="shared" si="9"/>
        <v/>
      </c>
      <c r="P14" s="254" t="str">
        <f t="shared" si="10"/>
        <v/>
      </c>
      <c r="Q14" s="254" t="str">
        <f t="shared" si="11"/>
        <v/>
      </c>
      <c r="R14" s="254"/>
      <c r="S14" s="254"/>
      <c r="T14" s="254"/>
      <c r="U14" s="254"/>
      <c r="V14" s="204"/>
      <c r="W14" s="168"/>
      <c r="X14" s="165"/>
    </row>
    <row r="15" spans="2:24" s="134" customFormat="1" ht="27.75" customHeight="1">
      <c r="B15" s="232" t="str">
        <f t="shared" si="0"/>
        <v/>
      </c>
      <c r="C15" s="169" t="str">
        <f t="shared" si="1"/>
        <v/>
      </c>
      <c r="D15" s="169" t="str">
        <f t="shared" si="2"/>
        <v/>
      </c>
      <c r="E15" s="169" t="str">
        <f t="shared" si="3"/>
        <v/>
      </c>
      <c r="F15" s="169" t="str">
        <f t="shared" si="4"/>
        <v/>
      </c>
      <c r="G15" s="169" t="str">
        <f t="shared" si="5"/>
        <v/>
      </c>
      <c r="H15" s="169" t="str">
        <f t="shared" si="6"/>
        <v/>
      </c>
      <c r="I15" s="231"/>
      <c r="J15" s="241"/>
      <c r="K15" s="233" t="str">
        <f t="shared" ref="K15:K17" si="14">+IF(Y15="","",IF(INT(Y15),INT(Y15),"0"))</f>
        <v/>
      </c>
      <c r="L15" s="234" t="str">
        <f t="shared" ref="L15:L17" si="15">+IF(Y15="","",IF(Y15-INT(Y15),Y15-INT(Y15),""))</f>
        <v/>
      </c>
      <c r="M15" s="233" t="str">
        <f t="shared" ref="M15:M17" si="16">+IF(Z15="","",IF(INT(Z15),INT(Z15),"0"))</f>
        <v/>
      </c>
      <c r="N15" s="234" t="str">
        <f t="shared" ref="N15:N17" si="17">+IF(Z15="","",IF(Z15-INT(Z15),Z15-INT(Z15),""))</f>
        <v/>
      </c>
      <c r="O15" s="235" t="str">
        <f t="shared" si="9"/>
        <v/>
      </c>
      <c r="P15" s="254" t="str">
        <f t="shared" si="10"/>
        <v/>
      </c>
      <c r="Q15" s="254" t="str">
        <f t="shared" si="11"/>
        <v/>
      </c>
      <c r="R15" s="254"/>
      <c r="S15" s="254"/>
      <c r="T15" s="254"/>
      <c r="U15" s="254"/>
      <c r="V15" s="204"/>
      <c r="W15" s="168"/>
      <c r="X15" s="165"/>
    </row>
    <row r="16" spans="2:24" s="134" customFormat="1" ht="27.75" customHeight="1">
      <c r="B16" s="232" t="str">
        <f t="shared" si="0"/>
        <v/>
      </c>
      <c r="C16" s="169" t="str">
        <f t="shared" si="1"/>
        <v/>
      </c>
      <c r="D16" s="169" t="str">
        <f t="shared" si="2"/>
        <v/>
      </c>
      <c r="E16" s="169" t="str">
        <f t="shared" si="3"/>
        <v/>
      </c>
      <c r="F16" s="169" t="str">
        <f t="shared" si="4"/>
        <v/>
      </c>
      <c r="G16" s="169" t="str">
        <f t="shared" si="5"/>
        <v/>
      </c>
      <c r="H16" s="169" t="str">
        <f t="shared" si="6"/>
        <v/>
      </c>
      <c r="I16" s="231"/>
      <c r="J16" s="241"/>
      <c r="K16" s="233" t="str">
        <f t="shared" si="14"/>
        <v/>
      </c>
      <c r="L16" s="234" t="str">
        <f t="shared" si="15"/>
        <v/>
      </c>
      <c r="M16" s="233" t="str">
        <f t="shared" si="16"/>
        <v/>
      </c>
      <c r="N16" s="234" t="str">
        <f t="shared" si="17"/>
        <v/>
      </c>
      <c r="O16" s="235" t="str">
        <f t="shared" si="9"/>
        <v/>
      </c>
      <c r="P16" s="254" t="str">
        <f t="shared" si="10"/>
        <v/>
      </c>
      <c r="Q16" s="254" t="str">
        <f t="shared" si="11"/>
        <v/>
      </c>
      <c r="R16" s="254"/>
      <c r="S16" s="254"/>
      <c r="T16" s="254"/>
      <c r="U16" s="254"/>
      <c r="V16" s="204"/>
      <c r="W16" s="168"/>
      <c r="X16" s="165"/>
    </row>
    <row r="17" spans="2:24" s="134" customFormat="1" ht="27.75" customHeight="1">
      <c r="B17" s="232" t="str">
        <f t="shared" si="0"/>
        <v/>
      </c>
      <c r="C17" s="169" t="str">
        <f t="shared" si="1"/>
        <v/>
      </c>
      <c r="D17" s="169" t="str">
        <f t="shared" si="2"/>
        <v/>
      </c>
      <c r="E17" s="169" t="str">
        <f t="shared" si="3"/>
        <v/>
      </c>
      <c r="F17" s="169" t="str">
        <f t="shared" si="4"/>
        <v/>
      </c>
      <c r="G17" s="169" t="str">
        <f t="shared" si="5"/>
        <v/>
      </c>
      <c r="H17" s="169" t="str">
        <f t="shared" si="6"/>
        <v/>
      </c>
      <c r="I17" s="231"/>
      <c r="J17" s="241"/>
      <c r="K17" s="233" t="str">
        <f t="shared" si="14"/>
        <v/>
      </c>
      <c r="L17" s="234" t="str">
        <f t="shared" si="15"/>
        <v/>
      </c>
      <c r="M17" s="233" t="str">
        <f t="shared" si="16"/>
        <v/>
      </c>
      <c r="N17" s="234" t="str">
        <f t="shared" si="17"/>
        <v/>
      </c>
      <c r="O17" s="235" t="str">
        <f t="shared" si="9"/>
        <v/>
      </c>
      <c r="P17" s="254" t="str">
        <f t="shared" si="10"/>
        <v/>
      </c>
      <c r="Q17" s="254" t="str">
        <f t="shared" si="11"/>
        <v/>
      </c>
      <c r="R17" s="254"/>
      <c r="S17" s="254"/>
      <c r="T17" s="254"/>
      <c r="U17" s="254"/>
      <c r="V17" s="204"/>
      <c r="W17" s="168"/>
      <c r="X17" s="165"/>
    </row>
    <row r="18" spans="2:24" s="134" customFormat="1" ht="27.75" customHeight="1">
      <c r="B18" s="232" t="str">
        <f t="shared" si="0"/>
        <v/>
      </c>
      <c r="C18" s="169" t="str">
        <f t="shared" si="1"/>
        <v/>
      </c>
      <c r="D18" s="169" t="str">
        <f t="shared" si="2"/>
        <v/>
      </c>
      <c r="E18" s="169" t="str">
        <f t="shared" si="3"/>
        <v/>
      </c>
      <c r="F18" s="169" t="str">
        <f t="shared" si="4"/>
        <v/>
      </c>
      <c r="G18" s="169" t="str">
        <f t="shared" si="5"/>
        <v/>
      </c>
      <c r="H18" s="169" t="str">
        <f t="shared" si="6"/>
        <v/>
      </c>
      <c r="I18" s="231"/>
      <c r="J18" s="241"/>
      <c r="K18" s="233" t="str">
        <f t="shared" si="12"/>
        <v/>
      </c>
      <c r="L18" s="234" t="str">
        <f t="shared" si="13"/>
        <v/>
      </c>
      <c r="M18" s="233" t="str">
        <f t="shared" si="7"/>
        <v/>
      </c>
      <c r="N18" s="234" t="str">
        <f t="shared" si="8"/>
        <v/>
      </c>
      <c r="O18" s="235" t="str">
        <f t="shared" si="9"/>
        <v/>
      </c>
      <c r="P18" s="254" t="str">
        <f t="shared" si="10"/>
        <v/>
      </c>
      <c r="Q18" s="254" t="str">
        <f t="shared" si="11"/>
        <v/>
      </c>
      <c r="R18" s="254"/>
      <c r="S18" s="254"/>
      <c r="T18" s="254"/>
      <c r="U18" s="254"/>
      <c r="V18" s="204"/>
      <c r="W18" s="168"/>
      <c r="X18" s="165"/>
    </row>
    <row r="19" spans="2:24" s="134" customFormat="1" ht="27.75" customHeight="1">
      <c r="B19" s="232" t="str">
        <f t="shared" si="0"/>
        <v/>
      </c>
      <c r="C19" s="169" t="str">
        <f t="shared" si="1"/>
        <v/>
      </c>
      <c r="D19" s="169" t="str">
        <f t="shared" si="2"/>
        <v/>
      </c>
      <c r="E19" s="169" t="str">
        <f t="shared" si="3"/>
        <v/>
      </c>
      <c r="F19" s="169" t="str">
        <f t="shared" si="4"/>
        <v/>
      </c>
      <c r="G19" s="169" t="str">
        <f t="shared" si="5"/>
        <v/>
      </c>
      <c r="H19" s="169" t="str">
        <f t="shared" si="6"/>
        <v/>
      </c>
      <c r="I19" s="231"/>
      <c r="J19" s="241"/>
      <c r="K19" s="233" t="str">
        <f t="shared" si="12"/>
        <v/>
      </c>
      <c r="L19" s="234" t="str">
        <f t="shared" si="13"/>
        <v/>
      </c>
      <c r="M19" s="233" t="str">
        <f t="shared" si="7"/>
        <v/>
      </c>
      <c r="N19" s="234" t="str">
        <f t="shared" si="8"/>
        <v/>
      </c>
      <c r="O19" s="235" t="str">
        <f t="shared" si="9"/>
        <v/>
      </c>
      <c r="P19" s="254" t="str">
        <f t="shared" si="10"/>
        <v/>
      </c>
      <c r="Q19" s="254" t="str">
        <f t="shared" si="11"/>
        <v/>
      </c>
      <c r="R19" s="254"/>
      <c r="S19" s="254"/>
      <c r="T19" s="254"/>
      <c r="U19" s="254"/>
      <c r="V19" s="204"/>
      <c r="W19" s="168"/>
      <c r="X19" s="165"/>
    </row>
    <row r="20" spans="2:24" s="134" customFormat="1" ht="27.75" customHeight="1">
      <c r="B20" s="242" t="str">
        <f t="shared" si="0"/>
        <v/>
      </c>
      <c r="C20" s="236" t="str">
        <f t="shared" si="1"/>
        <v/>
      </c>
      <c r="D20" s="236" t="str">
        <f t="shared" si="2"/>
        <v/>
      </c>
      <c r="E20" s="236" t="str">
        <f t="shared" si="3"/>
        <v/>
      </c>
      <c r="F20" s="236" t="str">
        <f t="shared" si="4"/>
        <v/>
      </c>
      <c r="G20" s="236" t="str">
        <f t="shared" si="5"/>
        <v/>
      </c>
      <c r="H20" s="236" t="str">
        <f t="shared" si="6"/>
        <v/>
      </c>
      <c r="I20" s="237"/>
      <c r="J20" s="241"/>
      <c r="K20" s="238" t="str">
        <f t="shared" si="12"/>
        <v/>
      </c>
      <c r="L20" s="239" t="str">
        <f t="shared" si="13"/>
        <v/>
      </c>
      <c r="M20" s="238" t="str">
        <f t="shared" si="7"/>
        <v/>
      </c>
      <c r="N20" s="239" t="str">
        <f t="shared" si="8"/>
        <v/>
      </c>
      <c r="O20" s="240" t="str">
        <f t="shared" si="9"/>
        <v/>
      </c>
      <c r="P20" s="254" t="str">
        <f t="shared" si="10"/>
        <v/>
      </c>
      <c r="Q20" s="254" t="str">
        <f t="shared" si="11"/>
        <v/>
      </c>
      <c r="R20" s="254"/>
      <c r="S20" s="254"/>
      <c r="T20" s="254"/>
      <c r="U20" s="254"/>
      <c r="V20" s="204"/>
      <c r="W20" s="168"/>
      <c r="X20" s="165"/>
    </row>
    <row r="21" spans="2:24" s="134" customFormat="1" ht="27.75" customHeight="1">
      <c r="B21" s="244"/>
      <c r="C21" s="244"/>
      <c r="D21" s="244"/>
      <c r="E21" s="244"/>
      <c r="F21" s="244"/>
      <c r="G21" s="244"/>
      <c r="H21" s="244"/>
      <c r="I21" s="244"/>
      <c r="J21" s="244"/>
      <c r="K21" s="245"/>
      <c r="L21" s="246"/>
      <c r="M21" s="245"/>
      <c r="N21" s="246"/>
      <c r="O21" s="247"/>
      <c r="P21" s="248"/>
      <c r="Q21" s="248"/>
      <c r="R21" s="248"/>
      <c r="S21" s="248"/>
      <c r="T21" s="248"/>
      <c r="U21" s="248"/>
      <c r="V21" s="204"/>
      <c r="W21" s="168"/>
      <c r="X21" s="165"/>
    </row>
    <row r="22" spans="2:24" s="134" customFormat="1" ht="21.75" customHeight="1">
      <c r="B22" s="290" t="s">
        <v>362</v>
      </c>
      <c r="C22" s="29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48"/>
      <c r="V22" s="204"/>
      <c r="W22" s="168"/>
      <c r="X22" s="165"/>
    </row>
    <row r="23" spans="2:24" s="134" customFormat="1" ht="21.75" customHeight="1">
      <c r="B23" s="290" t="s">
        <v>363</v>
      </c>
      <c r="C23" s="290"/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290"/>
      <c r="P23" s="290"/>
      <c r="Q23" s="290"/>
      <c r="R23" s="290"/>
      <c r="S23" s="290"/>
      <c r="T23" s="290"/>
      <c r="U23" s="248"/>
      <c r="V23" s="204"/>
      <c r="W23" s="168"/>
      <c r="X23" s="165"/>
    </row>
    <row r="24" spans="2:24" s="134" customFormat="1" ht="32.25" customHeight="1">
      <c r="B24" s="142"/>
      <c r="C24" s="142"/>
      <c r="D24" s="142"/>
      <c r="E24" s="142"/>
      <c r="F24" s="142"/>
      <c r="G24" s="142"/>
      <c r="H24" s="142"/>
      <c r="I24" s="142"/>
      <c r="J24" s="142"/>
      <c r="K24" s="143"/>
      <c r="L24" s="143"/>
      <c r="M24" s="144"/>
      <c r="N24" s="144"/>
      <c r="O24" s="144"/>
      <c r="P24" s="144"/>
      <c r="Q24" s="144"/>
      <c r="R24" s="144"/>
      <c r="S24" s="144"/>
      <c r="T24" s="144"/>
      <c r="U24" s="144"/>
      <c r="V24" s="205"/>
      <c r="W24" s="168">
        <f>ROW()</f>
        <v>24</v>
      </c>
      <c r="X24" s="165"/>
    </row>
    <row r="25" spans="2:24" s="134" customFormat="1" ht="15.75" customHeight="1">
      <c r="B25" s="142"/>
      <c r="C25" s="142"/>
      <c r="D25" s="142"/>
      <c r="E25" s="142"/>
      <c r="F25" s="142"/>
      <c r="G25" s="142"/>
      <c r="H25" s="142"/>
      <c r="I25" s="142"/>
      <c r="J25" s="142"/>
      <c r="K25" s="143"/>
      <c r="L25" s="143"/>
      <c r="M25" s="144"/>
      <c r="N25" s="144"/>
      <c r="O25" s="144"/>
      <c r="P25" s="144"/>
      <c r="Q25" s="144"/>
      <c r="R25" s="144"/>
      <c r="S25" s="144"/>
      <c r="T25" s="144"/>
      <c r="U25" s="144"/>
      <c r="V25" s="205"/>
      <c r="W25" s="168"/>
      <c r="X25" s="165"/>
    </row>
  </sheetData>
  <mergeCells count="11">
    <mergeCell ref="B23:T23"/>
    <mergeCell ref="B22:T22"/>
    <mergeCell ref="O4:O5"/>
    <mergeCell ref="B2:U2"/>
    <mergeCell ref="O3:U3"/>
    <mergeCell ref="B4:I5"/>
    <mergeCell ref="J4:J5"/>
    <mergeCell ref="K4:L5"/>
    <mergeCell ref="M4:N5"/>
    <mergeCell ref="P4:P5"/>
    <mergeCell ref="Q4:Q5"/>
  </mergeCells>
  <phoneticPr fontId="3"/>
  <pageMargins left="0" right="0" top="0.59055118110236227" bottom="0" header="0.31496062992125984" footer="0"/>
  <pageSetup paperSize="9" scale="9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86"/>
  <sheetViews>
    <sheetView view="pageBreakPreview" zoomScale="75" zoomScaleNormal="100" zoomScaleSheetLayoutView="75" workbookViewId="0">
      <selection activeCell="K46" sqref="K46"/>
    </sheetView>
  </sheetViews>
  <sheetFormatPr defaultRowHeight="14.25"/>
  <cols>
    <col min="1" max="1" width="3.75" style="112" customWidth="1"/>
    <col min="2" max="2" width="27.375" style="112" customWidth="1"/>
    <col min="3" max="3" width="25.25" style="112" customWidth="1"/>
    <col min="4" max="4" width="11.625" style="112" customWidth="1"/>
    <col min="5" max="5" width="5.875" style="112" customWidth="1"/>
    <col min="6" max="6" width="14.625" style="112" customWidth="1"/>
    <col min="7" max="7" width="13.375" style="112" customWidth="1"/>
    <col min="8" max="8" width="4.75" style="112" customWidth="1"/>
    <col min="9" max="9" width="18.625" style="112" customWidth="1"/>
    <col min="10" max="10" width="0" style="112" hidden="1" customWidth="1"/>
    <col min="11" max="11" width="13.25" style="112" customWidth="1"/>
    <col min="12" max="12" width="23.75" style="112" customWidth="1"/>
    <col min="13" max="13" width="3.625" style="112" customWidth="1"/>
    <col min="14" max="16384" width="9" style="112"/>
  </cols>
  <sheetData>
    <row r="1" spans="1:19" ht="15" customHeight="1" thickBot="1">
      <c r="A1" s="132"/>
      <c r="B1" s="113"/>
      <c r="C1" s="113"/>
      <c r="D1" s="135"/>
      <c r="E1" s="135"/>
      <c r="F1" s="135"/>
      <c r="G1" s="135"/>
      <c r="H1" s="135"/>
      <c r="I1" s="114"/>
      <c r="J1" s="114" t="s">
        <v>289</v>
      </c>
      <c r="K1" s="114"/>
      <c r="L1" s="115"/>
      <c r="M1" s="132"/>
    </row>
    <row r="2" spans="1:19" ht="15" customHeight="1">
      <c r="A2" s="132"/>
      <c r="B2" s="170" t="s">
        <v>294</v>
      </c>
      <c r="C2" s="318"/>
      <c r="D2" s="319"/>
      <c r="E2" s="319"/>
      <c r="F2" s="319"/>
      <c r="G2" s="319"/>
      <c r="H2" s="319"/>
      <c r="I2" s="319"/>
      <c r="J2" s="118" t="s">
        <v>290</v>
      </c>
      <c r="K2" s="119"/>
      <c r="L2" s="171"/>
      <c r="M2" s="132"/>
    </row>
    <row r="3" spans="1:19" ht="28.5" customHeight="1" thickBot="1">
      <c r="A3" s="132"/>
      <c r="B3" s="146" t="s">
        <v>295</v>
      </c>
      <c r="C3" s="316"/>
      <c r="D3" s="317"/>
      <c r="E3" s="317"/>
      <c r="F3" s="317"/>
      <c r="G3" s="317"/>
      <c r="H3" s="317"/>
      <c r="I3" s="317"/>
      <c r="J3" s="147" t="s">
        <v>291</v>
      </c>
      <c r="K3" s="228"/>
      <c r="L3" s="227"/>
      <c r="M3" s="132"/>
    </row>
    <row r="4" spans="1:19" ht="27" customHeight="1" thickBot="1">
      <c r="A4" s="132"/>
      <c r="B4" s="114"/>
      <c r="C4" s="114"/>
      <c r="D4" s="114"/>
      <c r="E4" s="114"/>
      <c r="F4" s="121"/>
      <c r="G4" s="122"/>
      <c r="H4" s="122"/>
      <c r="I4" s="114"/>
      <c r="J4" s="114" t="s">
        <v>292</v>
      </c>
      <c r="K4" s="120"/>
      <c r="L4" s="114"/>
      <c r="M4" s="132"/>
    </row>
    <row r="5" spans="1:19" ht="21.75" customHeight="1">
      <c r="A5" s="132"/>
      <c r="B5" s="314" t="s">
        <v>177</v>
      </c>
      <c r="C5" s="315"/>
      <c r="D5" s="310" t="s">
        <v>239</v>
      </c>
      <c r="E5" s="311"/>
      <c r="F5" s="149" t="s">
        <v>178</v>
      </c>
      <c r="G5" s="310" t="s">
        <v>179</v>
      </c>
      <c r="H5" s="311"/>
      <c r="I5" s="221" t="s">
        <v>156</v>
      </c>
      <c r="J5" s="221"/>
      <c r="K5" s="302" t="s">
        <v>180</v>
      </c>
      <c r="L5" s="303"/>
      <c r="M5" s="133"/>
    </row>
    <row r="6" spans="1:19" ht="15" customHeight="1">
      <c r="A6" s="132"/>
      <c r="B6" s="304"/>
      <c r="C6" s="305"/>
      <c r="D6" s="189" t="str">
        <f>+IF(O6="","",IF(O6&gt;0,INT(O6),IF(O6&lt;=-1,ROUNDDOWN(O6,0),IF(O6=0,"","-0"))))</f>
        <v/>
      </c>
      <c r="E6" s="181" t="str">
        <f>+IF(OR(O6="",Q6=0),"",Q6)</f>
        <v/>
      </c>
      <c r="F6" s="178"/>
      <c r="G6" s="193" t="str">
        <f t="shared" ref="G6:G11" si="0">+IF(OR(P6="",F6="式"),"",IF(INT(P6),INT(P6),"0"))</f>
        <v/>
      </c>
      <c r="H6" s="185" t="str">
        <f t="shared" ref="H6:H11" si="1">+IF(OR(P6="",F6="式"),"",IF(P6-INT(P6),P6-INT(P6),""))</f>
        <v/>
      </c>
      <c r="I6" s="159" t="str">
        <f t="shared" ref="I6:I8" si="2">IF(O6="","",O6*P6)</f>
        <v/>
      </c>
      <c r="J6" s="197"/>
      <c r="K6" s="172"/>
      <c r="L6" s="157"/>
      <c r="M6" s="132"/>
      <c r="Q6" s="112">
        <f>ABS(O6)-INT(ABS(O6))</f>
        <v>0</v>
      </c>
      <c r="S6" s="229" t="str">
        <f>IF(O6="","",O6*P6)</f>
        <v/>
      </c>
    </row>
    <row r="7" spans="1:19" ht="15" customHeight="1">
      <c r="A7" s="132"/>
      <c r="B7" s="306"/>
      <c r="C7" s="307"/>
      <c r="D7" s="190" t="str">
        <f t="shared" ref="D7:D38" si="3">+IF(O7="","",IF(O7&gt;0,INT(O7),IF(O7&lt;=-1,ROUNDDOWN(O7,0),IF(O7=0,"","-0"))))</f>
        <v/>
      </c>
      <c r="E7" s="182" t="str">
        <f t="shared" ref="E7:E38" si="4">+IF(OR(O7="",Q7=0),"",Q7)</f>
        <v/>
      </c>
      <c r="F7" s="179"/>
      <c r="G7" s="194" t="str">
        <f t="shared" si="0"/>
        <v/>
      </c>
      <c r="H7" s="186" t="str">
        <f t="shared" si="1"/>
        <v/>
      </c>
      <c r="I7" s="160" t="str">
        <f t="shared" si="2"/>
        <v/>
      </c>
      <c r="J7" s="198"/>
      <c r="K7" s="173" t="s">
        <v>293</v>
      </c>
      <c r="L7" s="158"/>
      <c r="M7" s="132"/>
      <c r="Q7" s="112">
        <f t="shared" ref="Q7:Q41" si="5">ABS(O7)-INT(ABS(O7))</f>
        <v>0</v>
      </c>
      <c r="S7" s="229" t="str">
        <f>IF(O7="","",O7*P7)</f>
        <v/>
      </c>
    </row>
    <row r="8" spans="1:19" ht="15" customHeight="1">
      <c r="A8" s="132"/>
      <c r="B8" s="308"/>
      <c r="C8" s="309"/>
      <c r="D8" s="191" t="str">
        <f t="shared" si="3"/>
        <v/>
      </c>
      <c r="E8" s="183" t="str">
        <f t="shared" si="4"/>
        <v/>
      </c>
      <c r="F8" s="180"/>
      <c r="G8" s="195" t="str">
        <f t="shared" si="0"/>
        <v/>
      </c>
      <c r="H8" s="187" t="str">
        <f t="shared" si="1"/>
        <v/>
      </c>
      <c r="I8" s="161" t="str">
        <f t="shared" si="2"/>
        <v/>
      </c>
      <c r="J8" s="199"/>
      <c r="K8" s="174" t="s">
        <v>293</v>
      </c>
      <c r="L8" s="175"/>
      <c r="M8" s="132"/>
      <c r="Q8" s="112">
        <f t="shared" si="5"/>
        <v>0</v>
      </c>
      <c r="S8" s="229" t="str">
        <f>IF(O8="","",O8*P8)</f>
        <v/>
      </c>
    </row>
    <row r="9" spans="1:19" ht="15" customHeight="1">
      <c r="A9" s="132"/>
      <c r="B9" s="304"/>
      <c r="C9" s="305"/>
      <c r="D9" s="189" t="str">
        <f t="shared" si="3"/>
        <v/>
      </c>
      <c r="E9" s="181" t="str">
        <f t="shared" si="4"/>
        <v/>
      </c>
      <c r="F9" s="213"/>
      <c r="G9" s="193" t="str">
        <f t="shared" si="0"/>
        <v/>
      </c>
      <c r="H9" s="185" t="str">
        <f t="shared" si="1"/>
        <v/>
      </c>
      <c r="I9" s="159" t="str">
        <f t="shared" ref="I9:I41" si="6">IF(O9="","",O9*P9)</f>
        <v/>
      </c>
      <c r="J9" s="125"/>
      <c r="K9" s="172" t="s">
        <v>293</v>
      </c>
      <c r="L9" s="157"/>
      <c r="M9" s="132"/>
      <c r="Q9" s="112">
        <f t="shared" si="5"/>
        <v>0</v>
      </c>
      <c r="S9" s="229" t="str">
        <f t="shared" ref="S9:S41" si="7">IF(O9="","",O9*P9)</f>
        <v/>
      </c>
    </row>
    <row r="10" spans="1:19" ht="15" customHeight="1">
      <c r="A10" s="132"/>
      <c r="B10" s="306"/>
      <c r="C10" s="307"/>
      <c r="D10" s="190" t="str">
        <f t="shared" si="3"/>
        <v/>
      </c>
      <c r="E10" s="182" t="str">
        <f t="shared" si="4"/>
        <v/>
      </c>
      <c r="F10" s="214"/>
      <c r="G10" s="194" t="str">
        <f t="shared" si="0"/>
        <v/>
      </c>
      <c r="H10" s="186" t="str">
        <f t="shared" si="1"/>
        <v/>
      </c>
      <c r="I10" s="160" t="str">
        <f t="shared" si="6"/>
        <v/>
      </c>
      <c r="J10" s="145"/>
      <c r="K10" s="173" t="s">
        <v>293</v>
      </c>
      <c r="L10" s="158"/>
      <c r="M10" s="132"/>
      <c r="Q10" s="112">
        <f t="shared" si="5"/>
        <v>0</v>
      </c>
      <c r="S10" s="229" t="str">
        <f t="shared" si="7"/>
        <v/>
      </c>
    </row>
    <row r="11" spans="1:19" ht="15" customHeight="1">
      <c r="A11" s="132"/>
      <c r="B11" s="308"/>
      <c r="C11" s="309"/>
      <c r="D11" s="191" t="str">
        <f t="shared" si="3"/>
        <v/>
      </c>
      <c r="E11" s="183" t="str">
        <f t="shared" si="4"/>
        <v/>
      </c>
      <c r="F11" s="215"/>
      <c r="G11" s="195" t="str">
        <f t="shared" si="0"/>
        <v/>
      </c>
      <c r="H11" s="187" t="str">
        <f t="shared" si="1"/>
        <v/>
      </c>
      <c r="I11" s="161" t="str">
        <f t="shared" si="6"/>
        <v/>
      </c>
      <c r="J11" s="124"/>
      <c r="K11" s="174" t="s">
        <v>293</v>
      </c>
      <c r="L11" s="175"/>
      <c r="M11" s="132"/>
      <c r="Q11" s="112">
        <f t="shared" si="5"/>
        <v>0</v>
      </c>
      <c r="S11" s="229" t="str">
        <f t="shared" si="7"/>
        <v/>
      </c>
    </row>
    <row r="12" spans="1:19" ht="15" customHeight="1">
      <c r="A12" s="132"/>
      <c r="B12" s="304"/>
      <c r="C12" s="305"/>
      <c r="D12" s="189" t="str">
        <f t="shared" si="3"/>
        <v/>
      </c>
      <c r="E12" s="181" t="str">
        <f t="shared" si="4"/>
        <v/>
      </c>
      <c r="F12" s="213"/>
      <c r="G12" s="193" t="str">
        <f t="shared" ref="G12:G41" si="8">+IF(OR(P12="",F12="式"),"",IF(INT(P12),INT(P12),"0"))</f>
        <v/>
      </c>
      <c r="H12" s="185" t="str">
        <f t="shared" ref="H12:H41" si="9">+IF(OR(P12="",F12="式"),"",IF(P12-INT(P12),P12-INT(P12),""))</f>
        <v/>
      </c>
      <c r="I12" s="159" t="str">
        <f t="shared" si="6"/>
        <v/>
      </c>
      <c r="J12" s="125"/>
      <c r="K12" s="172"/>
      <c r="L12" s="157"/>
      <c r="M12" s="132"/>
      <c r="Q12" s="112">
        <f t="shared" si="5"/>
        <v>0</v>
      </c>
      <c r="S12" s="229" t="str">
        <f t="shared" si="7"/>
        <v/>
      </c>
    </row>
    <row r="13" spans="1:19" ht="15" customHeight="1">
      <c r="A13" s="132"/>
      <c r="B13" s="306"/>
      <c r="C13" s="307"/>
      <c r="D13" s="190" t="str">
        <f t="shared" si="3"/>
        <v/>
      </c>
      <c r="E13" s="182" t="str">
        <f t="shared" si="4"/>
        <v/>
      </c>
      <c r="F13" s="214"/>
      <c r="G13" s="194" t="str">
        <f t="shared" si="8"/>
        <v/>
      </c>
      <c r="H13" s="186" t="str">
        <f t="shared" si="9"/>
        <v/>
      </c>
      <c r="I13" s="160" t="str">
        <f t="shared" si="6"/>
        <v/>
      </c>
      <c r="J13" s="145"/>
      <c r="K13" s="173"/>
      <c r="L13" s="158"/>
      <c r="M13" s="132"/>
      <c r="Q13" s="112">
        <f t="shared" si="5"/>
        <v>0</v>
      </c>
      <c r="S13" s="229" t="str">
        <f t="shared" si="7"/>
        <v/>
      </c>
    </row>
    <row r="14" spans="1:19" ht="15" customHeight="1">
      <c r="A14" s="132"/>
      <c r="B14" s="308"/>
      <c r="C14" s="309"/>
      <c r="D14" s="191" t="str">
        <f t="shared" si="3"/>
        <v/>
      </c>
      <c r="E14" s="183" t="str">
        <f t="shared" si="4"/>
        <v/>
      </c>
      <c r="F14" s="215"/>
      <c r="G14" s="195" t="str">
        <f t="shared" si="8"/>
        <v/>
      </c>
      <c r="H14" s="187" t="str">
        <f t="shared" si="9"/>
        <v/>
      </c>
      <c r="I14" s="161" t="str">
        <f t="shared" si="6"/>
        <v/>
      </c>
      <c r="J14" s="124"/>
      <c r="K14" s="174"/>
      <c r="L14" s="175"/>
      <c r="M14" s="132"/>
      <c r="Q14" s="112">
        <f t="shared" si="5"/>
        <v>0</v>
      </c>
      <c r="S14" s="229" t="str">
        <f t="shared" si="7"/>
        <v/>
      </c>
    </row>
    <row r="15" spans="1:19" ht="15" customHeight="1">
      <c r="A15" s="132"/>
      <c r="B15" s="304"/>
      <c r="C15" s="305"/>
      <c r="D15" s="189" t="str">
        <f t="shared" si="3"/>
        <v/>
      </c>
      <c r="E15" s="181" t="str">
        <f t="shared" si="4"/>
        <v/>
      </c>
      <c r="F15" s="213"/>
      <c r="G15" s="193" t="str">
        <f t="shared" si="8"/>
        <v/>
      </c>
      <c r="H15" s="185" t="str">
        <f t="shared" si="9"/>
        <v/>
      </c>
      <c r="I15" s="159" t="str">
        <f t="shared" si="6"/>
        <v/>
      </c>
      <c r="J15" s="125"/>
      <c r="K15" s="172"/>
      <c r="L15" s="157"/>
      <c r="M15" s="132"/>
      <c r="Q15" s="112">
        <f t="shared" si="5"/>
        <v>0</v>
      </c>
      <c r="S15" s="229" t="str">
        <f t="shared" si="7"/>
        <v/>
      </c>
    </row>
    <row r="16" spans="1:19" ht="15" customHeight="1">
      <c r="A16" s="132"/>
      <c r="B16" s="306"/>
      <c r="C16" s="307"/>
      <c r="D16" s="190" t="str">
        <f t="shared" si="3"/>
        <v/>
      </c>
      <c r="E16" s="182" t="str">
        <f t="shared" si="4"/>
        <v/>
      </c>
      <c r="F16" s="214"/>
      <c r="G16" s="194" t="str">
        <f t="shared" si="8"/>
        <v/>
      </c>
      <c r="H16" s="186" t="str">
        <f t="shared" si="9"/>
        <v/>
      </c>
      <c r="I16" s="160" t="str">
        <f t="shared" si="6"/>
        <v/>
      </c>
      <c r="J16" s="145"/>
      <c r="K16" s="173"/>
      <c r="L16" s="158"/>
      <c r="M16" s="132"/>
      <c r="Q16" s="112">
        <f t="shared" si="5"/>
        <v>0</v>
      </c>
      <c r="S16" s="229" t="str">
        <f t="shared" si="7"/>
        <v/>
      </c>
    </row>
    <row r="17" spans="1:19" ht="15" customHeight="1">
      <c r="A17" s="132"/>
      <c r="B17" s="308"/>
      <c r="C17" s="309"/>
      <c r="D17" s="191" t="str">
        <f t="shared" si="3"/>
        <v/>
      </c>
      <c r="E17" s="183" t="str">
        <f t="shared" si="4"/>
        <v/>
      </c>
      <c r="F17" s="215"/>
      <c r="G17" s="195" t="str">
        <f t="shared" si="8"/>
        <v/>
      </c>
      <c r="H17" s="187" t="str">
        <f t="shared" si="9"/>
        <v/>
      </c>
      <c r="I17" s="161" t="str">
        <f t="shared" si="6"/>
        <v/>
      </c>
      <c r="J17" s="124"/>
      <c r="K17" s="174"/>
      <c r="L17" s="175"/>
      <c r="M17" s="132"/>
      <c r="Q17" s="112">
        <f t="shared" si="5"/>
        <v>0</v>
      </c>
      <c r="S17" s="229" t="str">
        <f t="shared" si="7"/>
        <v/>
      </c>
    </row>
    <row r="18" spans="1:19" ht="15" customHeight="1">
      <c r="A18" s="132"/>
      <c r="B18" s="304"/>
      <c r="C18" s="305"/>
      <c r="D18" s="189" t="str">
        <f t="shared" si="3"/>
        <v/>
      </c>
      <c r="E18" s="181" t="str">
        <f t="shared" si="4"/>
        <v/>
      </c>
      <c r="F18" s="213"/>
      <c r="G18" s="193" t="str">
        <f t="shared" si="8"/>
        <v/>
      </c>
      <c r="H18" s="185" t="str">
        <f t="shared" si="9"/>
        <v/>
      </c>
      <c r="I18" s="159" t="str">
        <f t="shared" si="6"/>
        <v/>
      </c>
      <c r="J18" s="125"/>
      <c r="K18" s="172"/>
      <c r="L18" s="157"/>
      <c r="M18" s="132"/>
      <c r="Q18" s="112">
        <f t="shared" si="5"/>
        <v>0</v>
      </c>
      <c r="S18" s="229" t="str">
        <f t="shared" si="7"/>
        <v/>
      </c>
    </row>
    <row r="19" spans="1:19" ht="15" customHeight="1">
      <c r="A19" s="132"/>
      <c r="B19" s="306"/>
      <c r="C19" s="307"/>
      <c r="D19" s="190" t="str">
        <f t="shared" si="3"/>
        <v/>
      </c>
      <c r="E19" s="182" t="str">
        <f t="shared" si="4"/>
        <v/>
      </c>
      <c r="F19" s="214"/>
      <c r="G19" s="194" t="str">
        <f t="shared" si="8"/>
        <v/>
      </c>
      <c r="H19" s="186" t="str">
        <f t="shared" si="9"/>
        <v/>
      </c>
      <c r="I19" s="160" t="str">
        <f t="shared" si="6"/>
        <v/>
      </c>
      <c r="J19" s="145"/>
      <c r="K19" s="173"/>
      <c r="L19" s="158"/>
      <c r="M19" s="132"/>
      <c r="Q19" s="112">
        <f t="shared" si="5"/>
        <v>0</v>
      </c>
      <c r="S19" s="229" t="str">
        <f t="shared" si="7"/>
        <v/>
      </c>
    </row>
    <row r="20" spans="1:19" ht="15" customHeight="1">
      <c r="A20" s="132"/>
      <c r="B20" s="308"/>
      <c r="C20" s="309"/>
      <c r="D20" s="191" t="str">
        <f t="shared" si="3"/>
        <v/>
      </c>
      <c r="E20" s="183" t="str">
        <f t="shared" si="4"/>
        <v/>
      </c>
      <c r="F20" s="215"/>
      <c r="G20" s="195" t="str">
        <f t="shared" si="8"/>
        <v/>
      </c>
      <c r="H20" s="187" t="str">
        <f t="shared" si="9"/>
        <v/>
      </c>
      <c r="I20" s="161" t="str">
        <f t="shared" si="6"/>
        <v/>
      </c>
      <c r="J20" s="124"/>
      <c r="K20" s="174"/>
      <c r="L20" s="175"/>
      <c r="M20" s="132"/>
      <c r="Q20" s="112">
        <f t="shared" si="5"/>
        <v>0</v>
      </c>
      <c r="S20" s="229" t="str">
        <f t="shared" si="7"/>
        <v/>
      </c>
    </row>
    <row r="21" spans="1:19" ht="15" customHeight="1">
      <c r="A21" s="132"/>
      <c r="B21" s="304"/>
      <c r="C21" s="305"/>
      <c r="D21" s="189" t="str">
        <f t="shared" si="3"/>
        <v/>
      </c>
      <c r="E21" s="181" t="str">
        <f t="shared" si="4"/>
        <v/>
      </c>
      <c r="F21" s="213"/>
      <c r="G21" s="193" t="str">
        <f t="shared" si="8"/>
        <v/>
      </c>
      <c r="H21" s="185" t="str">
        <f t="shared" si="9"/>
        <v/>
      </c>
      <c r="I21" s="159" t="str">
        <f t="shared" si="6"/>
        <v/>
      </c>
      <c r="J21" s="125"/>
      <c r="K21" s="172"/>
      <c r="L21" s="157"/>
      <c r="M21" s="132"/>
      <c r="Q21" s="112">
        <f t="shared" si="5"/>
        <v>0</v>
      </c>
      <c r="S21" s="229" t="str">
        <f t="shared" si="7"/>
        <v/>
      </c>
    </row>
    <row r="22" spans="1:19" ht="15" customHeight="1">
      <c r="A22" s="132"/>
      <c r="B22" s="306"/>
      <c r="C22" s="307"/>
      <c r="D22" s="190" t="str">
        <f t="shared" si="3"/>
        <v/>
      </c>
      <c r="E22" s="182" t="str">
        <f t="shared" si="4"/>
        <v/>
      </c>
      <c r="F22" s="214"/>
      <c r="G22" s="194" t="str">
        <f t="shared" si="8"/>
        <v/>
      </c>
      <c r="H22" s="186" t="str">
        <f t="shared" si="9"/>
        <v/>
      </c>
      <c r="I22" s="160" t="str">
        <f t="shared" si="6"/>
        <v/>
      </c>
      <c r="J22" s="145"/>
      <c r="K22" s="173"/>
      <c r="L22" s="158"/>
      <c r="M22" s="132"/>
      <c r="Q22" s="112">
        <f t="shared" si="5"/>
        <v>0</v>
      </c>
      <c r="S22" s="229" t="str">
        <f t="shared" si="7"/>
        <v/>
      </c>
    </row>
    <row r="23" spans="1:19" ht="15" customHeight="1">
      <c r="A23" s="132"/>
      <c r="B23" s="308"/>
      <c r="C23" s="309"/>
      <c r="D23" s="191" t="str">
        <f t="shared" si="3"/>
        <v/>
      </c>
      <c r="E23" s="183" t="str">
        <f t="shared" si="4"/>
        <v/>
      </c>
      <c r="F23" s="215"/>
      <c r="G23" s="195" t="str">
        <f t="shared" si="8"/>
        <v/>
      </c>
      <c r="H23" s="187" t="str">
        <f t="shared" si="9"/>
        <v/>
      </c>
      <c r="I23" s="161" t="str">
        <f t="shared" si="6"/>
        <v/>
      </c>
      <c r="J23" s="124"/>
      <c r="K23" s="174"/>
      <c r="L23" s="175"/>
      <c r="M23" s="132"/>
      <c r="Q23" s="112">
        <f t="shared" si="5"/>
        <v>0</v>
      </c>
      <c r="S23" s="229" t="str">
        <f t="shared" si="7"/>
        <v/>
      </c>
    </row>
    <row r="24" spans="1:19" ht="15" customHeight="1">
      <c r="A24" s="132"/>
      <c r="B24" s="304"/>
      <c r="C24" s="305"/>
      <c r="D24" s="189" t="str">
        <f t="shared" si="3"/>
        <v/>
      </c>
      <c r="E24" s="181" t="str">
        <f t="shared" si="4"/>
        <v/>
      </c>
      <c r="F24" s="213"/>
      <c r="G24" s="193" t="str">
        <f t="shared" si="8"/>
        <v/>
      </c>
      <c r="H24" s="185" t="str">
        <f t="shared" si="9"/>
        <v/>
      </c>
      <c r="I24" s="159" t="str">
        <f t="shared" si="6"/>
        <v/>
      </c>
      <c r="J24" s="125"/>
      <c r="K24" s="172"/>
      <c r="L24" s="157"/>
      <c r="M24" s="132"/>
      <c r="Q24" s="112">
        <f t="shared" si="5"/>
        <v>0</v>
      </c>
      <c r="S24" s="229" t="str">
        <f t="shared" si="7"/>
        <v/>
      </c>
    </row>
    <row r="25" spans="1:19" ht="15" customHeight="1">
      <c r="A25" s="132"/>
      <c r="B25" s="306"/>
      <c r="C25" s="307"/>
      <c r="D25" s="190" t="str">
        <f t="shared" si="3"/>
        <v/>
      </c>
      <c r="E25" s="182" t="str">
        <f t="shared" si="4"/>
        <v/>
      </c>
      <c r="F25" s="214"/>
      <c r="G25" s="194" t="str">
        <f t="shared" si="8"/>
        <v/>
      </c>
      <c r="H25" s="186" t="str">
        <f t="shared" si="9"/>
        <v/>
      </c>
      <c r="I25" s="160" t="str">
        <f t="shared" si="6"/>
        <v/>
      </c>
      <c r="J25" s="145"/>
      <c r="K25" s="173"/>
      <c r="L25" s="158"/>
      <c r="M25" s="132"/>
      <c r="Q25" s="112">
        <f t="shared" si="5"/>
        <v>0</v>
      </c>
      <c r="S25" s="229" t="str">
        <f t="shared" si="7"/>
        <v/>
      </c>
    </row>
    <row r="26" spans="1:19" ht="15" customHeight="1">
      <c r="A26" s="132"/>
      <c r="B26" s="308"/>
      <c r="C26" s="309"/>
      <c r="D26" s="191" t="str">
        <f t="shared" si="3"/>
        <v/>
      </c>
      <c r="E26" s="183" t="str">
        <f t="shared" si="4"/>
        <v/>
      </c>
      <c r="F26" s="215"/>
      <c r="G26" s="195" t="str">
        <f t="shared" si="8"/>
        <v/>
      </c>
      <c r="H26" s="187" t="str">
        <f t="shared" si="9"/>
        <v/>
      </c>
      <c r="I26" s="161" t="str">
        <f t="shared" si="6"/>
        <v/>
      </c>
      <c r="J26" s="124"/>
      <c r="K26" s="174"/>
      <c r="L26" s="175"/>
      <c r="M26" s="132"/>
      <c r="Q26" s="112">
        <f t="shared" si="5"/>
        <v>0</v>
      </c>
      <c r="S26" s="229" t="str">
        <f t="shared" si="7"/>
        <v/>
      </c>
    </row>
    <row r="27" spans="1:19" ht="15" customHeight="1">
      <c r="A27" s="132"/>
      <c r="B27" s="304"/>
      <c r="C27" s="305"/>
      <c r="D27" s="189" t="str">
        <f t="shared" si="3"/>
        <v/>
      </c>
      <c r="E27" s="181" t="str">
        <f t="shared" si="4"/>
        <v/>
      </c>
      <c r="F27" s="213"/>
      <c r="G27" s="193" t="str">
        <f t="shared" si="8"/>
        <v/>
      </c>
      <c r="H27" s="185" t="str">
        <f t="shared" si="9"/>
        <v/>
      </c>
      <c r="I27" s="159" t="str">
        <f t="shared" si="6"/>
        <v/>
      </c>
      <c r="J27" s="125"/>
      <c r="K27" s="172"/>
      <c r="L27" s="157"/>
      <c r="M27" s="132"/>
      <c r="Q27" s="112">
        <f t="shared" si="5"/>
        <v>0</v>
      </c>
      <c r="S27" s="229" t="str">
        <f t="shared" si="7"/>
        <v/>
      </c>
    </row>
    <row r="28" spans="1:19" ht="15" customHeight="1">
      <c r="A28" s="132"/>
      <c r="B28" s="306"/>
      <c r="C28" s="307"/>
      <c r="D28" s="190" t="str">
        <f t="shared" si="3"/>
        <v/>
      </c>
      <c r="E28" s="182" t="str">
        <f t="shared" si="4"/>
        <v/>
      </c>
      <c r="F28" s="214"/>
      <c r="G28" s="194" t="str">
        <f t="shared" si="8"/>
        <v/>
      </c>
      <c r="H28" s="186" t="str">
        <f t="shared" si="9"/>
        <v/>
      </c>
      <c r="I28" s="160" t="str">
        <f t="shared" si="6"/>
        <v/>
      </c>
      <c r="J28" s="145"/>
      <c r="K28" s="173"/>
      <c r="L28" s="158"/>
      <c r="M28" s="132"/>
      <c r="Q28" s="112">
        <f t="shared" si="5"/>
        <v>0</v>
      </c>
      <c r="S28" s="229" t="str">
        <f t="shared" si="7"/>
        <v/>
      </c>
    </row>
    <row r="29" spans="1:19" ht="15" customHeight="1">
      <c r="A29" s="132"/>
      <c r="B29" s="308"/>
      <c r="C29" s="309"/>
      <c r="D29" s="191" t="str">
        <f t="shared" si="3"/>
        <v/>
      </c>
      <c r="E29" s="183" t="str">
        <f t="shared" si="4"/>
        <v/>
      </c>
      <c r="F29" s="215"/>
      <c r="G29" s="195" t="str">
        <f t="shared" si="8"/>
        <v/>
      </c>
      <c r="H29" s="187" t="str">
        <f t="shared" si="9"/>
        <v/>
      </c>
      <c r="I29" s="161" t="str">
        <f t="shared" si="6"/>
        <v/>
      </c>
      <c r="J29" s="124"/>
      <c r="K29" s="174"/>
      <c r="L29" s="175"/>
      <c r="M29" s="132"/>
      <c r="Q29" s="112">
        <f t="shared" si="5"/>
        <v>0</v>
      </c>
      <c r="S29" s="229" t="str">
        <f t="shared" si="7"/>
        <v/>
      </c>
    </row>
    <row r="30" spans="1:19" ht="15" customHeight="1">
      <c r="A30" s="132"/>
      <c r="B30" s="304"/>
      <c r="C30" s="305"/>
      <c r="D30" s="189" t="str">
        <f t="shared" si="3"/>
        <v/>
      </c>
      <c r="E30" s="181" t="str">
        <f t="shared" si="4"/>
        <v/>
      </c>
      <c r="F30" s="213"/>
      <c r="G30" s="193" t="str">
        <f t="shared" si="8"/>
        <v/>
      </c>
      <c r="H30" s="185" t="str">
        <f t="shared" si="9"/>
        <v/>
      </c>
      <c r="I30" s="159" t="str">
        <f t="shared" si="6"/>
        <v/>
      </c>
      <c r="J30" s="125"/>
      <c r="K30" s="172"/>
      <c r="L30" s="157"/>
      <c r="M30" s="132"/>
      <c r="Q30" s="112">
        <f t="shared" si="5"/>
        <v>0</v>
      </c>
      <c r="S30" s="229" t="str">
        <f t="shared" si="7"/>
        <v/>
      </c>
    </row>
    <row r="31" spans="1:19" ht="15" customHeight="1">
      <c r="A31" s="132"/>
      <c r="B31" s="306"/>
      <c r="C31" s="307"/>
      <c r="D31" s="190" t="str">
        <f t="shared" si="3"/>
        <v/>
      </c>
      <c r="E31" s="182" t="str">
        <f t="shared" si="4"/>
        <v/>
      </c>
      <c r="F31" s="214"/>
      <c r="G31" s="194" t="str">
        <f t="shared" si="8"/>
        <v/>
      </c>
      <c r="H31" s="186" t="str">
        <f t="shared" si="9"/>
        <v/>
      </c>
      <c r="I31" s="160" t="str">
        <f t="shared" si="6"/>
        <v/>
      </c>
      <c r="J31" s="145"/>
      <c r="K31" s="173"/>
      <c r="L31" s="158"/>
      <c r="M31" s="132"/>
      <c r="Q31" s="112">
        <f t="shared" si="5"/>
        <v>0</v>
      </c>
      <c r="S31" s="229" t="str">
        <f t="shared" si="7"/>
        <v/>
      </c>
    </row>
    <row r="32" spans="1:19" ht="15" customHeight="1">
      <c r="A32" s="132"/>
      <c r="B32" s="308"/>
      <c r="C32" s="309"/>
      <c r="D32" s="191" t="str">
        <f t="shared" si="3"/>
        <v/>
      </c>
      <c r="E32" s="183" t="str">
        <f t="shared" si="4"/>
        <v/>
      </c>
      <c r="F32" s="215"/>
      <c r="G32" s="195" t="str">
        <f t="shared" si="8"/>
        <v/>
      </c>
      <c r="H32" s="187" t="str">
        <f t="shared" si="9"/>
        <v/>
      </c>
      <c r="I32" s="161" t="str">
        <f t="shared" si="6"/>
        <v/>
      </c>
      <c r="J32" s="124"/>
      <c r="K32" s="174"/>
      <c r="L32" s="175"/>
      <c r="M32" s="132"/>
      <c r="Q32" s="112">
        <f t="shared" si="5"/>
        <v>0</v>
      </c>
      <c r="S32" s="229" t="str">
        <f t="shared" si="7"/>
        <v/>
      </c>
    </row>
    <row r="33" spans="1:19" ht="15" customHeight="1">
      <c r="A33" s="132"/>
      <c r="B33" s="304"/>
      <c r="C33" s="305"/>
      <c r="D33" s="189" t="str">
        <f t="shared" si="3"/>
        <v/>
      </c>
      <c r="E33" s="181" t="str">
        <f t="shared" si="4"/>
        <v/>
      </c>
      <c r="F33" s="213"/>
      <c r="G33" s="193" t="str">
        <f t="shared" si="8"/>
        <v/>
      </c>
      <c r="H33" s="185" t="str">
        <f t="shared" si="9"/>
        <v/>
      </c>
      <c r="I33" s="159" t="str">
        <f t="shared" si="6"/>
        <v/>
      </c>
      <c r="J33" s="125"/>
      <c r="K33" s="172"/>
      <c r="L33" s="157"/>
      <c r="M33" s="132"/>
      <c r="Q33" s="112">
        <f t="shared" si="5"/>
        <v>0</v>
      </c>
      <c r="S33" s="229" t="str">
        <f t="shared" si="7"/>
        <v/>
      </c>
    </row>
    <row r="34" spans="1:19" ht="15" customHeight="1">
      <c r="A34" s="132"/>
      <c r="B34" s="306"/>
      <c r="C34" s="307"/>
      <c r="D34" s="190" t="str">
        <f t="shared" si="3"/>
        <v/>
      </c>
      <c r="E34" s="182" t="str">
        <f t="shared" si="4"/>
        <v/>
      </c>
      <c r="F34" s="214"/>
      <c r="G34" s="194" t="str">
        <f t="shared" si="8"/>
        <v/>
      </c>
      <c r="H34" s="186" t="str">
        <f t="shared" si="9"/>
        <v/>
      </c>
      <c r="I34" s="160" t="str">
        <f t="shared" si="6"/>
        <v/>
      </c>
      <c r="J34" s="145"/>
      <c r="K34" s="173"/>
      <c r="L34" s="158"/>
      <c r="M34" s="132"/>
      <c r="Q34" s="112">
        <f t="shared" si="5"/>
        <v>0</v>
      </c>
      <c r="S34" s="229" t="str">
        <f t="shared" si="7"/>
        <v/>
      </c>
    </row>
    <row r="35" spans="1:19" ht="15" customHeight="1">
      <c r="A35" s="132"/>
      <c r="B35" s="308"/>
      <c r="C35" s="309"/>
      <c r="D35" s="191" t="str">
        <f t="shared" si="3"/>
        <v/>
      </c>
      <c r="E35" s="183" t="str">
        <f t="shared" si="4"/>
        <v/>
      </c>
      <c r="F35" s="215"/>
      <c r="G35" s="195" t="str">
        <f t="shared" si="8"/>
        <v/>
      </c>
      <c r="H35" s="187" t="str">
        <f t="shared" si="9"/>
        <v/>
      </c>
      <c r="I35" s="161" t="str">
        <f t="shared" si="6"/>
        <v/>
      </c>
      <c r="J35" s="124"/>
      <c r="K35" s="174"/>
      <c r="L35" s="175"/>
      <c r="M35" s="132"/>
      <c r="Q35" s="112">
        <f t="shared" si="5"/>
        <v>0</v>
      </c>
      <c r="S35" s="229" t="str">
        <f t="shared" si="7"/>
        <v/>
      </c>
    </row>
    <row r="36" spans="1:19" ht="15" customHeight="1">
      <c r="A36" s="132"/>
      <c r="B36" s="304"/>
      <c r="C36" s="305"/>
      <c r="D36" s="189" t="str">
        <f t="shared" si="3"/>
        <v/>
      </c>
      <c r="E36" s="181" t="str">
        <f t="shared" si="4"/>
        <v/>
      </c>
      <c r="F36" s="213"/>
      <c r="G36" s="193" t="str">
        <f t="shared" si="8"/>
        <v/>
      </c>
      <c r="H36" s="185" t="str">
        <f t="shared" si="9"/>
        <v/>
      </c>
      <c r="I36" s="159" t="str">
        <f t="shared" si="6"/>
        <v/>
      </c>
      <c r="J36" s="125"/>
      <c r="K36" s="172"/>
      <c r="L36" s="157"/>
      <c r="M36" s="132"/>
      <c r="Q36" s="112">
        <f t="shared" si="5"/>
        <v>0</v>
      </c>
      <c r="S36" s="229" t="str">
        <f t="shared" si="7"/>
        <v/>
      </c>
    </row>
    <row r="37" spans="1:19" ht="15" customHeight="1">
      <c r="A37" s="132"/>
      <c r="B37" s="306"/>
      <c r="C37" s="307"/>
      <c r="D37" s="190" t="str">
        <f t="shared" si="3"/>
        <v/>
      </c>
      <c r="E37" s="182" t="str">
        <f t="shared" si="4"/>
        <v/>
      </c>
      <c r="F37" s="214"/>
      <c r="G37" s="194" t="str">
        <f t="shared" si="8"/>
        <v/>
      </c>
      <c r="H37" s="186" t="str">
        <f t="shared" si="9"/>
        <v/>
      </c>
      <c r="I37" s="160" t="str">
        <f t="shared" si="6"/>
        <v/>
      </c>
      <c r="J37" s="145"/>
      <c r="K37" s="173"/>
      <c r="L37" s="158"/>
      <c r="M37" s="132"/>
      <c r="Q37" s="112">
        <f t="shared" si="5"/>
        <v>0</v>
      </c>
      <c r="S37" s="229" t="str">
        <f t="shared" si="7"/>
        <v/>
      </c>
    </row>
    <row r="38" spans="1:19" ht="15" customHeight="1">
      <c r="A38" s="132"/>
      <c r="B38" s="308"/>
      <c r="C38" s="309"/>
      <c r="D38" s="191" t="str">
        <f t="shared" si="3"/>
        <v/>
      </c>
      <c r="E38" s="183" t="str">
        <f t="shared" si="4"/>
        <v/>
      </c>
      <c r="F38" s="214"/>
      <c r="G38" s="195" t="str">
        <f t="shared" si="8"/>
        <v/>
      </c>
      <c r="H38" s="187" t="str">
        <f t="shared" si="9"/>
        <v/>
      </c>
      <c r="I38" s="161" t="str">
        <f t="shared" si="6"/>
        <v/>
      </c>
      <c r="J38" s="124"/>
      <c r="K38" s="174"/>
      <c r="L38" s="175"/>
      <c r="M38" s="132"/>
      <c r="Q38" s="112">
        <f t="shared" si="5"/>
        <v>0</v>
      </c>
      <c r="S38" s="229" t="str">
        <f t="shared" si="7"/>
        <v/>
      </c>
    </row>
    <row r="39" spans="1:19" ht="15" customHeight="1">
      <c r="A39" s="132"/>
      <c r="B39" s="306"/>
      <c r="C39" s="307"/>
      <c r="D39" s="189" t="str">
        <f t="shared" ref="D39:D41" si="10">+IF(O39="","",IF(O39&gt;0,INT(O39),IF(O39&lt;=-1,ROUNDDOWN(O39,0),IF(O39=0,"","-0"))))</f>
        <v/>
      </c>
      <c r="E39" s="181" t="str">
        <f t="shared" ref="E39:E41" si="11">+IF(OR(O39="",Q39=0),"",Q39)</f>
        <v/>
      </c>
      <c r="F39" s="213"/>
      <c r="G39" s="217" t="str">
        <f t="shared" si="8"/>
        <v/>
      </c>
      <c r="H39" s="185" t="str">
        <f t="shared" si="9"/>
        <v/>
      </c>
      <c r="I39" s="159" t="str">
        <f t="shared" si="6"/>
        <v/>
      </c>
      <c r="J39" s="145"/>
      <c r="K39" s="173"/>
      <c r="L39" s="158"/>
      <c r="M39" s="132"/>
      <c r="Q39" s="112">
        <f t="shared" si="5"/>
        <v>0</v>
      </c>
      <c r="S39" s="229" t="str">
        <f t="shared" si="7"/>
        <v/>
      </c>
    </row>
    <row r="40" spans="1:19" ht="15" customHeight="1">
      <c r="A40" s="132"/>
      <c r="B40" s="306"/>
      <c r="C40" s="307"/>
      <c r="D40" s="190" t="str">
        <f t="shared" si="10"/>
        <v/>
      </c>
      <c r="E40" s="182" t="str">
        <f t="shared" si="11"/>
        <v/>
      </c>
      <c r="F40" s="214"/>
      <c r="G40" s="218" t="str">
        <f t="shared" si="8"/>
        <v/>
      </c>
      <c r="H40" s="186" t="str">
        <f t="shared" si="9"/>
        <v/>
      </c>
      <c r="I40" s="160" t="str">
        <f t="shared" si="6"/>
        <v/>
      </c>
      <c r="J40" s="145"/>
      <c r="K40" s="173"/>
      <c r="L40" s="158"/>
      <c r="M40" s="132"/>
      <c r="Q40" s="112">
        <f t="shared" si="5"/>
        <v>0</v>
      </c>
      <c r="S40" s="229" t="str">
        <f t="shared" si="7"/>
        <v/>
      </c>
    </row>
    <row r="41" spans="1:19" ht="15" customHeight="1" thickBot="1">
      <c r="B41" s="320"/>
      <c r="C41" s="321"/>
      <c r="D41" s="192" t="str">
        <f t="shared" si="10"/>
        <v/>
      </c>
      <c r="E41" s="184" t="str">
        <f t="shared" si="11"/>
        <v/>
      </c>
      <c r="F41" s="216"/>
      <c r="G41" s="219" t="str">
        <f t="shared" si="8"/>
        <v/>
      </c>
      <c r="H41" s="188" t="str">
        <f t="shared" si="9"/>
        <v/>
      </c>
      <c r="I41" s="162" t="str">
        <f t="shared" si="6"/>
        <v/>
      </c>
      <c r="J41" s="126"/>
      <c r="K41" s="176"/>
      <c r="L41" s="177"/>
      <c r="Q41" s="112">
        <f t="shared" si="5"/>
        <v>0</v>
      </c>
      <c r="S41" s="229" t="str">
        <f t="shared" si="7"/>
        <v/>
      </c>
    </row>
    <row r="42" spans="1:19" ht="12.75" customHeight="1"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9" ht="20.25" customHeight="1"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9" ht="12.95" customHeight="1" thickBot="1">
      <c r="A44" s="132"/>
      <c r="B44" s="113"/>
      <c r="C44" s="113"/>
      <c r="D44" s="135"/>
      <c r="E44" s="135"/>
      <c r="F44" s="135"/>
      <c r="G44" s="135"/>
      <c r="H44" s="135"/>
      <c r="I44" s="114"/>
      <c r="J44" s="114" t="s">
        <v>289</v>
      </c>
      <c r="K44" s="114"/>
      <c r="L44" s="115"/>
      <c r="M44" s="132"/>
    </row>
    <row r="45" spans="1:19" ht="15" customHeight="1">
      <c r="A45" s="132"/>
      <c r="B45" s="170" t="s">
        <v>240</v>
      </c>
      <c r="C45" s="318"/>
      <c r="D45" s="319"/>
      <c r="E45" s="319"/>
      <c r="F45" s="319"/>
      <c r="G45" s="319"/>
      <c r="H45" s="319"/>
      <c r="I45" s="319"/>
      <c r="J45" s="118" t="s">
        <v>290</v>
      </c>
      <c r="K45" s="119"/>
      <c r="L45" s="171"/>
      <c r="M45" s="132"/>
    </row>
    <row r="46" spans="1:19" ht="28.5" customHeight="1" thickBot="1">
      <c r="A46" s="132"/>
      <c r="B46" s="146" t="s">
        <v>296</v>
      </c>
      <c r="C46" s="316"/>
      <c r="D46" s="317"/>
      <c r="E46" s="317"/>
      <c r="F46" s="317"/>
      <c r="G46" s="317"/>
      <c r="H46" s="317"/>
      <c r="I46" s="317"/>
      <c r="J46" s="147" t="s">
        <v>291</v>
      </c>
      <c r="K46" s="230" t="str">
        <f>(IF(LEFT(O45,2)="B3",O44,""))</f>
        <v/>
      </c>
      <c r="L46" s="148" t="str">
        <f>(IF(LEFT(O45,2)="B3","円",""))</f>
        <v/>
      </c>
      <c r="M46" s="132"/>
    </row>
    <row r="47" spans="1:19" ht="26.25" customHeight="1" thickBot="1">
      <c r="A47" s="132"/>
      <c r="B47" s="114"/>
      <c r="C47" s="114"/>
      <c r="D47" s="114"/>
      <c r="E47" s="114"/>
      <c r="F47" s="121"/>
      <c r="G47" s="122"/>
      <c r="H47" s="122"/>
      <c r="I47" s="114"/>
      <c r="J47" s="114" t="s">
        <v>292</v>
      </c>
      <c r="K47" s="120"/>
      <c r="L47" s="114"/>
      <c r="M47" s="132"/>
    </row>
    <row r="48" spans="1:19" ht="21.75" customHeight="1">
      <c r="A48" s="132"/>
      <c r="B48" s="314" t="s">
        <v>177</v>
      </c>
      <c r="C48" s="315"/>
      <c r="D48" s="310" t="s">
        <v>239</v>
      </c>
      <c r="E48" s="311"/>
      <c r="F48" s="149" t="s">
        <v>178</v>
      </c>
      <c r="G48" s="312" t="s">
        <v>179</v>
      </c>
      <c r="H48" s="313"/>
      <c r="I48" s="220" t="s">
        <v>156</v>
      </c>
      <c r="J48" s="220"/>
      <c r="K48" s="302" t="s">
        <v>180</v>
      </c>
      <c r="L48" s="303"/>
      <c r="M48" s="133"/>
    </row>
    <row r="49" spans="1:19" ht="15" customHeight="1">
      <c r="A49" s="132"/>
      <c r="B49" s="304"/>
      <c r="C49" s="305"/>
      <c r="D49" s="189" t="str">
        <f>+IF(O49="","",IF(O49&gt;0,INT(O49),IF(O49&lt;=-1,ROUNDDOWN(O49,0),IF(O49=0,"","-0"))))</f>
        <v/>
      </c>
      <c r="E49" s="181" t="str">
        <f>+IF(OR(O49="",Q49=0),"",Q49)</f>
        <v/>
      </c>
      <c r="F49" s="213"/>
      <c r="G49" s="193" t="str">
        <f>+IF(OR(P49="",F49="式"),"",IF(INT(P49),INT(P49),"0"))</f>
        <v/>
      </c>
      <c r="H49" s="185" t="str">
        <f>+IF(OR(P49="",F49="式"),"",IF(P49-INT(P49),P49-INT(P49),""))</f>
        <v/>
      </c>
      <c r="I49" s="159" t="str">
        <f>(IF(LEFT(O45,2)="B3","",IF(S49="","",S49)))</f>
        <v/>
      </c>
      <c r="J49" s="197"/>
      <c r="K49" s="172"/>
      <c r="L49" s="157"/>
      <c r="M49" s="132"/>
      <c r="Q49" s="112">
        <f>ABS(O49)-INT(ABS(O49))</f>
        <v>0</v>
      </c>
      <c r="S49" s="112" t="str">
        <f>IF(O49="","",O49*P49)</f>
        <v/>
      </c>
    </row>
    <row r="50" spans="1:19" ht="15" customHeight="1">
      <c r="A50" s="132"/>
      <c r="B50" s="306"/>
      <c r="C50" s="307"/>
      <c r="D50" s="190" t="str">
        <f t="shared" ref="D50:D84" si="12">+IF(O50="","",IF(O50&gt;0,INT(O50),IF(O50&lt;=-1,ROUNDDOWN(O50,0),IF(O50=0,"","-0"))))</f>
        <v/>
      </c>
      <c r="E50" s="182" t="str">
        <f t="shared" ref="E50:E84" si="13">+IF(OR(O50="",Q50=0),"",Q50)</f>
        <v/>
      </c>
      <c r="F50" s="214"/>
      <c r="G50" s="194" t="str">
        <f>+IF(OR(P50="",F50="式"),"",IF(INT(P50),INT(P50),"0"))</f>
        <v/>
      </c>
      <c r="H50" s="186" t="str">
        <f>+IF(OR(P50="",F50="式"),"",IF(P50-INT(P50),P50-INT(P50),""))</f>
        <v/>
      </c>
      <c r="I50" s="160" t="str">
        <f>(IF(LEFT(O45,2)="B3","",IF(S50="","",S50)))</f>
        <v/>
      </c>
      <c r="J50" s="198"/>
      <c r="K50" s="173" t="s">
        <v>293</v>
      </c>
      <c r="L50" s="158"/>
      <c r="M50" s="132"/>
      <c r="Q50" s="112">
        <f t="shared" ref="Q50:Q84" si="14">ABS(O50)-INT(ABS(O50))</f>
        <v>0</v>
      </c>
      <c r="S50" s="112" t="str">
        <f t="shared" ref="S50:S84" si="15">IF(O50="","",O50*P50)</f>
        <v/>
      </c>
    </row>
    <row r="51" spans="1:19" ht="15" customHeight="1">
      <c r="A51" s="132"/>
      <c r="B51" s="308"/>
      <c r="C51" s="309"/>
      <c r="D51" s="191" t="str">
        <f t="shared" si="12"/>
        <v/>
      </c>
      <c r="E51" s="183" t="str">
        <f t="shared" si="13"/>
        <v/>
      </c>
      <c r="F51" s="215"/>
      <c r="G51" s="195" t="str">
        <f>+IF(OR(P51="",F51="式"),"",IF(INT(P51),INT(P51),"0"))</f>
        <v/>
      </c>
      <c r="H51" s="187" t="str">
        <f>+IF(OR(P51="",F51="式"),"",IF(P51-INT(P51),P51-INT(P51),""))</f>
        <v/>
      </c>
      <c r="I51" s="160" t="str">
        <f>(IF(LEFT(O45,2)="B3","",IF(S51="","",S51)))</f>
        <v/>
      </c>
      <c r="J51" s="199"/>
      <c r="K51" s="174" t="s">
        <v>293</v>
      </c>
      <c r="L51" s="175"/>
      <c r="M51" s="132"/>
      <c r="Q51" s="112">
        <f t="shared" si="14"/>
        <v>0</v>
      </c>
      <c r="S51" s="112" t="str">
        <f t="shared" si="15"/>
        <v/>
      </c>
    </row>
    <row r="52" spans="1:19" ht="15" customHeight="1">
      <c r="A52" s="132"/>
      <c r="B52" s="304"/>
      <c r="C52" s="305"/>
      <c r="D52" s="189" t="str">
        <f t="shared" si="12"/>
        <v/>
      </c>
      <c r="E52" s="181" t="str">
        <f t="shared" si="13"/>
        <v/>
      </c>
      <c r="F52" s="213"/>
      <c r="G52" s="193" t="str">
        <f t="shared" ref="G52:G84" si="16">+IF(OR(P52="",F52="式"),"",IF(INT(P52),INT(P52),"0"))</f>
        <v/>
      </c>
      <c r="H52" s="185" t="str">
        <f t="shared" ref="H52:H84" si="17">+IF(OR(P52="",F52="式"),"",IF(P52-INT(P52),P52-INT(P52),""))</f>
        <v/>
      </c>
      <c r="I52" s="159" t="str">
        <f>(IF(LEFT(O45,2)="B3","",IF(S52="","",S52)))</f>
        <v/>
      </c>
      <c r="J52" s="125"/>
      <c r="K52" s="172" t="s">
        <v>293</v>
      </c>
      <c r="L52" s="157"/>
      <c r="M52" s="132"/>
      <c r="Q52" s="112">
        <f t="shared" si="14"/>
        <v>0</v>
      </c>
      <c r="S52" s="112" t="str">
        <f t="shared" si="15"/>
        <v/>
      </c>
    </row>
    <row r="53" spans="1:19" ht="15" customHeight="1">
      <c r="A53" s="132"/>
      <c r="B53" s="306"/>
      <c r="C53" s="307"/>
      <c r="D53" s="190" t="str">
        <f t="shared" si="12"/>
        <v/>
      </c>
      <c r="E53" s="182" t="str">
        <f t="shared" si="13"/>
        <v/>
      </c>
      <c r="F53" s="214"/>
      <c r="G53" s="194" t="str">
        <f t="shared" si="16"/>
        <v/>
      </c>
      <c r="H53" s="186" t="str">
        <f t="shared" si="17"/>
        <v/>
      </c>
      <c r="I53" s="160" t="str">
        <f>(IF(LEFT(O45,2)="B3","",IF(S53="","",S53)))</f>
        <v/>
      </c>
      <c r="J53" s="145"/>
      <c r="K53" s="173" t="s">
        <v>293</v>
      </c>
      <c r="L53" s="158"/>
      <c r="M53" s="132"/>
      <c r="Q53" s="112">
        <f t="shared" si="14"/>
        <v>0</v>
      </c>
      <c r="S53" s="112" t="str">
        <f t="shared" si="15"/>
        <v/>
      </c>
    </row>
    <row r="54" spans="1:19" ht="15" customHeight="1">
      <c r="A54" s="132"/>
      <c r="B54" s="308"/>
      <c r="C54" s="309"/>
      <c r="D54" s="191" t="str">
        <f t="shared" si="12"/>
        <v/>
      </c>
      <c r="E54" s="183" t="str">
        <f t="shared" si="13"/>
        <v/>
      </c>
      <c r="F54" s="215"/>
      <c r="G54" s="195" t="str">
        <f t="shared" si="16"/>
        <v/>
      </c>
      <c r="H54" s="187" t="str">
        <f t="shared" si="17"/>
        <v/>
      </c>
      <c r="I54" s="160" t="str">
        <f>(IF(LEFT(O45,2)="B3","",IF(S54="","",S54)))</f>
        <v/>
      </c>
      <c r="J54" s="124"/>
      <c r="K54" s="174" t="s">
        <v>293</v>
      </c>
      <c r="L54" s="175"/>
      <c r="M54" s="132"/>
      <c r="Q54" s="112">
        <f t="shared" si="14"/>
        <v>0</v>
      </c>
      <c r="S54" s="112" t="str">
        <f t="shared" si="15"/>
        <v/>
      </c>
    </row>
    <row r="55" spans="1:19" ht="15" customHeight="1">
      <c r="A55" s="132"/>
      <c r="B55" s="304"/>
      <c r="C55" s="305"/>
      <c r="D55" s="189" t="str">
        <f t="shared" si="12"/>
        <v/>
      </c>
      <c r="E55" s="181" t="str">
        <f t="shared" si="13"/>
        <v/>
      </c>
      <c r="F55" s="213"/>
      <c r="G55" s="193" t="str">
        <f t="shared" si="16"/>
        <v/>
      </c>
      <c r="H55" s="185" t="str">
        <f t="shared" si="17"/>
        <v/>
      </c>
      <c r="I55" s="159" t="str">
        <f>(IF(LEFT(O45,2)="B3","",IF(S55="","",S55)))</f>
        <v/>
      </c>
      <c r="J55" s="125"/>
      <c r="K55" s="172"/>
      <c r="L55" s="157"/>
      <c r="M55" s="132"/>
      <c r="Q55" s="112">
        <f t="shared" si="14"/>
        <v>0</v>
      </c>
      <c r="S55" s="112" t="str">
        <f t="shared" si="15"/>
        <v/>
      </c>
    </row>
    <row r="56" spans="1:19" ht="15" customHeight="1">
      <c r="A56" s="132"/>
      <c r="B56" s="306"/>
      <c r="C56" s="307"/>
      <c r="D56" s="190" t="str">
        <f t="shared" si="12"/>
        <v/>
      </c>
      <c r="E56" s="182" t="str">
        <f t="shared" si="13"/>
        <v/>
      </c>
      <c r="F56" s="214"/>
      <c r="G56" s="194" t="str">
        <f t="shared" si="16"/>
        <v/>
      </c>
      <c r="H56" s="186" t="str">
        <f t="shared" si="17"/>
        <v/>
      </c>
      <c r="I56" s="160" t="str">
        <f>(IF(LEFT(O45,2)="B3","",IF(S56="","",S56)))</f>
        <v/>
      </c>
      <c r="J56" s="145"/>
      <c r="K56" s="173"/>
      <c r="L56" s="158"/>
      <c r="M56" s="132"/>
      <c r="Q56" s="112">
        <f t="shared" si="14"/>
        <v>0</v>
      </c>
      <c r="S56" s="112" t="str">
        <f t="shared" si="15"/>
        <v/>
      </c>
    </row>
    <row r="57" spans="1:19" ht="15" customHeight="1">
      <c r="A57" s="132"/>
      <c r="B57" s="308"/>
      <c r="C57" s="309"/>
      <c r="D57" s="191" t="str">
        <f t="shared" si="12"/>
        <v/>
      </c>
      <c r="E57" s="183" t="str">
        <f t="shared" si="13"/>
        <v/>
      </c>
      <c r="F57" s="215"/>
      <c r="G57" s="195" t="str">
        <f t="shared" si="16"/>
        <v/>
      </c>
      <c r="H57" s="187" t="str">
        <f t="shared" si="17"/>
        <v/>
      </c>
      <c r="I57" s="160" t="str">
        <f>(IF(LEFT(O45,2)="B3","",IF(S57="","",S57)))</f>
        <v/>
      </c>
      <c r="J57" s="124"/>
      <c r="K57" s="174"/>
      <c r="L57" s="175"/>
      <c r="M57" s="132"/>
      <c r="Q57" s="112">
        <f t="shared" si="14"/>
        <v>0</v>
      </c>
      <c r="S57" s="112" t="str">
        <f t="shared" si="15"/>
        <v/>
      </c>
    </row>
    <row r="58" spans="1:19" ht="15" customHeight="1">
      <c r="A58" s="132"/>
      <c r="B58" s="304"/>
      <c r="C58" s="305"/>
      <c r="D58" s="189" t="str">
        <f t="shared" si="12"/>
        <v/>
      </c>
      <c r="E58" s="181" t="str">
        <f t="shared" si="13"/>
        <v/>
      </c>
      <c r="F58" s="213"/>
      <c r="G58" s="193" t="str">
        <f t="shared" si="16"/>
        <v/>
      </c>
      <c r="H58" s="185" t="str">
        <f t="shared" si="17"/>
        <v/>
      </c>
      <c r="I58" s="159" t="str">
        <f>(IF(LEFT(O45,2)="B3","",IF(S58="","",S58)))</f>
        <v/>
      </c>
      <c r="J58" s="125"/>
      <c r="K58" s="172"/>
      <c r="L58" s="157"/>
      <c r="M58" s="132"/>
      <c r="Q58" s="112">
        <f t="shared" si="14"/>
        <v>0</v>
      </c>
      <c r="S58" s="112" t="str">
        <f t="shared" si="15"/>
        <v/>
      </c>
    </row>
    <row r="59" spans="1:19" ht="15" customHeight="1">
      <c r="A59" s="132"/>
      <c r="B59" s="306"/>
      <c r="C59" s="307"/>
      <c r="D59" s="190" t="str">
        <f t="shared" si="12"/>
        <v/>
      </c>
      <c r="E59" s="182" t="str">
        <f t="shared" si="13"/>
        <v/>
      </c>
      <c r="F59" s="214"/>
      <c r="G59" s="194" t="str">
        <f t="shared" si="16"/>
        <v/>
      </c>
      <c r="H59" s="186" t="str">
        <f t="shared" si="17"/>
        <v/>
      </c>
      <c r="I59" s="160" t="str">
        <f>(IF(LEFT(O45,2)="B3","",IF(S59="","",S59)))</f>
        <v/>
      </c>
      <c r="J59" s="145"/>
      <c r="K59" s="173"/>
      <c r="L59" s="158"/>
      <c r="M59" s="132"/>
      <c r="Q59" s="112">
        <f t="shared" si="14"/>
        <v>0</v>
      </c>
      <c r="S59" s="112" t="str">
        <f t="shared" si="15"/>
        <v/>
      </c>
    </row>
    <row r="60" spans="1:19" ht="15" customHeight="1">
      <c r="A60" s="132"/>
      <c r="B60" s="308"/>
      <c r="C60" s="309"/>
      <c r="D60" s="191" t="str">
        <f t="shared" si="12"/>
        <v/>
      </c>
      <c r="E60" s="183" t="str">
        <f t="shared" si="13"/>
        <v/>
      </c>
      <c r="F60" s="215"/>
      <c r="G60" s="195" t="str">
        <f t="shared" si="16"/>
        <v/>
      </c>
      <c r="H60" s="187" t="str">
        <f t="shared" si="17"/>
        <v/>
      </c>
      <c r="I60" s="160" t="str">
        <f>(IF(LEFT(O45,2)="B3","",IF(S60="","",S60)))</f>
        <v/>
      </c>
      <c r="J60" s="124"/>
      <c r="K60" s="174"/>
      <c r="L60" s="175"/>
      <c r="M60" s="132"/>
      <c r="Q60" s="112">
        <f t="shared" si="14"/>
        <v>0</v>
      </c>
      <c r="S60" s="112" t="str">
        <f t="shared" si="15"/>
        <v/>
      </c>
    </row>
    <row r="61" spans="1:19" ht="15" customHeight="1">
      <c r="A61" s="132"/>
      <c r="B61" s="304"/>
      <c r="C61" s="305"/>
      <c r="D61" s="189" t="str">
        <f t="shared" si="12"/>
        <v/>
      </c>
      <c r="E61" s="181" t="str">
        <f t="shared" si="13"/>
        <v/>
      </c>
      <c r="F61" s="213"/>
      <c r="G61" s="193" t="str">
        <f t="shared" si="16"/>
        <v/>
      </c>
      <c r="H61" s="185" t="str">
        <f t="shared" si="17"/>
        <v/>
      </c>
      <c r="I61" s="159" t="str">
        <f>(IF(LEFT(O45,2)="B3","",IF(S61="","",S61)))</f>
        <v/>
      </c>
      <c r="J61" s="125"/>
      <c r="K61" s="172"/>
      <c r="L61" s="157"/>
      <c r="M61" s="132"/>
      <c r="Q61" s="112">
        <f t="shared" si="14"/>
        <v>0</v>
      </c>
      <c r="S61" s="112" t="str">
        <f t="shared" si="15"/>
        <v/>
      </c>
    </row>
    <row r="62" spans="1:19" ht="15" customHeight="1">
      <c r="A62" s="132"/>
      <c r="B62" s="306"/>
      <c r="C62" s="307"/>
      <c r="D62" s="190" t="str">
        <f t="shared" si="12"/>
        <v/>
      </c>
      <c r="E62" s="182" t="str">
        <f t="shared" si="13"/>
        <v/>
      </c>
      <c r="F62" s="214"/>
      <c r="G62" s="194" t="str">
        <f t="shared" si="16"/>
        <v/>
      </c>
      <c r="H62" s="186" t="str">
        <f t="shared" si="17"/>
        <v/>
      </c>
      <c r="I62" s="160" t="str">
        <f>(IF(LEFT(O45,2)="B3","",IF(S62="","",S62)))</f>
        <v/>
      </c>
      <c r="J62" s="145"/>
      <c r="K62" s="173"/>
      <c r="L62" s="158"/>
      <c r="M62" s="132"/>
      <c r="Q62" s="112">
        <f t="shared" si="14"/>
        <v>0</v>
      </c>
      <c r="S62" s="112" t="str">
        <f t="shared" si="15"/>
        <v/>
      </c>
    </row>
    <row r="63" spans="1:19" ht="15" customHeight="1">
      <c r="A63" s="132"/>
      <c r="B63" s="308"/>
      <c r="C63" s="309"/>
      <c r="D63" s="191" t="str">
        <f t="shared" si="12"/>
        <v/>
      </c>
      <c r="E63" s="183" t="str">
        <f t="shared" si="13"/>
        <v/>
      </c>
      <c r="F63" s="215"/>
      <c r="G63" s="195" t="str">
        <f t="shared" si="16"/>
        <v/>
      </c>
      <c r="H63" s="187" t="str">
        <f t="shared" si="17"/>
        <v/>
      </c>
      <c r="I63" s="160" t="str">
        <f>(IF(LEFT(O45,2)="B3","",IF(S63="","",S63)))</f>
        <v/>
      </c>
      <c r="J63" s="124"/>
      <c r="K63" s="174"/>
      <c r="L63" s="175"/>
      <c r="M63" s="132"/>
      <c r="Q63" s="112">
        <f t="shared" si="14"/>
        <v>0</v>
      </c>
      <c r="S63" s="112" t="str">
        <f t="shared" si="15"/>
        <v/>
      </c>
    </row>
    <row r="64" spans="1:19" ht="15" customHeight="1">
      <c r="A64" s="132"/>
      <c r="B64" s="304"/>
      <c r="C64" s="305"/>
      <c r="D64" s="189" t="str">
        <f t="shared" si="12"/>
        <v/>
      </c>
      <c r="E64" s="181" t="str">
        <f t="shared" si="13"/>
        <v/>
      </c>
      <c r="F64" s="213"/>
      <c r="G64" s="193" t="str">
        <f t="shared" si="16"/>
        <v/>
      </c>
      <c r="H64" s="185" t="str">
        <f t="shared" si="17"/>
        <v/>
      </c>
      <c r="I64" s="159" t="str">
        <f>(IF(LEFT(O45,2)="B3","",IF(S64="","",S64)))</f>
        <v/>
      </c>
      <c r="J64" s="125"/>
      <c r="K64" s="172"/>
      <c r="L64" s="157"/>
      <c r="M64" s="132"/>
      <c r="Q64" s="112">
        <f t="shared" si="14"/>
        <v>0</v>
      </c>
      <c r="S64" s="112" t="str">
        <f t="shared" si="15"/>
        <v/>
      </c>
    </row>
    <row r="65" spans="1:19" ht="15" customHeight="1">
      <c r="A65" s="132"/>
      <c r="B65" s="306"/>
      <c r="C65" s="307"/>
      <c r="D65" s="190" t="str">
        <f t="shared" si="12"/>
        <v/>
      </c>
      <c r="E65" s="182" t="str">
        <f t="shared" si="13"/>
        <v/>
      </c>
      <c r="F65" s="214"/>
      <c r="G65" s="194" t="str">
        <f t="shared" si="16"/>
        <v/>
      </c>
      <c r="H65" s="186" t="str">
        <f t="shared" si="17"/>
        <v/>
      </c>
      <c r="I65" s="160" t="str">
        <f>(IF(LEFT(O45,2)="B3","",IF(S65="","",S65)))</f>
        <v/>
      </c>
      <c r="J65" s="145"/>
      <c r="K65" s="173"/>
      <c r="L65" s="158"/>
      <c r="M65" s="132"/>
      <c r="Q65" s="112">
        <f t="shared" si="14"/>
        <v>0</v>
      </c>
      <c r="S65" s="112" t="str">
        <f t="shared" si="15"/>
        <v/>
      </c>
    </row>
    <row r="66" spans="1:19" ht="15" customHeight="1">
      <c r="A66" s="132"/>
      <c r="B66" s="308"/>
      <c r="C66" s="309"/>
      <c r="D66" s="191" t="str">
        <f t="shared" si="12"/>
        <v/>
      </c>
      <c r="E66" s="183" t="str">
        <f t="shared" si="13"/>
        <v/>
      </c>
      <c r="F66" s="215"/>
      <c r="G66" s="195" t="str">
        <f t="shared" si="16"/>
        <v/>
      </c>
      <c r="H66" s="187" t="str">
        <f t="shared" si="17"/>
        <v/>
      </c>
      <c r="I66" s="160" t="str">
        <f>(IF(LEFT(O45,2)="B3","",IF(S66="","",S66)))</f>
        <v/>
      </c>
      <c r="J66" s="124"/>
      <c r="K66" s="174"/>
      <c r="L66" s="175"/>
      <c r="M66" s="132"/>
      <c r="Q66" s="112">
        <f t="shared" si="14"/>
        <v>0</v>
      </c>
      <c r="S66" s="112" t="str">
        <f t="shared" si="15"/>
        <v/>
      </c>
    </row>
    <row r="67" spans="1:19" ht="15" customHeight="1">
      <c r="A67" s="132"/>
      <c r="B67" s="304"/>
      <c r="C67" s="305"/>
      <c r="D67" s="189" t="str">
        <f t="shared" si="12"/>
        <v/>
      </c>
      <c r="E67" s="181" t="str">
        <f t="shared" si="13"/>
        <v/>
      </c>
      <c r="F67" s="213"/>
      <c r="G67" s="193" t="str">
        <f t="shared" si="16"/>
        <v/>
      </c>
      <c r="H67" s="185" t="str">
        <f t="shared" si="17"/>
        <v/>
      </c>
      <c r="I67" s="159" t="str">
        <f>(IF(LEFT(O45,2)="B3","",IF(S67="","",S67)))</f>
        <v/>
      </c>
      <c r="J67" s="125"/>
      <c r="K67" s="172"/>
      <c r="L67" s="157"/>
      <c r="M67" s="132"/>
      <c r="Q67" s="112">
        <f t="shared" si="14"/>
        <v>0</v>
      </c>
      <c r="S67" s="112" t="str">
        <f t="shared" si="15"/>
        <v/>
      </c>
    </row>
    <row r="68" spans="1:19" ht="15" customHeight="1">
      <c r="A68" s="132"/>
      <c r="B68" s="306"/>
      <c r="C68" s="307"/>
      <c r="D68" s="190" t="str">
        <f t="shared" si="12"/>
        <v/>
      </c>
      <c r="E68" s="182" t="str">
        <f t="shared" si="13"/>
        <v/>
      </c>
      <c r="F68" s="214"/>
      <c r="G68" s="194" t="str">
        <f t="shared" si="16"/>
        <v/>
      </c>
      <c r="H68" s="186" t="str">
        <f t="shared" si="17"/>
        <v/>
      </c>
      <c r="I68" s="160" t="str">
        <f>(IF(LEFT(O45,2)="B3","",IF(S68="","",S68)))</f>
        <v/>
      </c>
      <c r="J68" s="145"/>
      <c r="K68" s="173"/>
      <c r="L68" s="158"/>
      <c r="M68" s="132"/>
      <c r="Q68" s="112">
        <f t="shared" si="14"/>
        <v>0</v>
      </c>
      <c r="S68" s="112" t="str">
        <f t="shared" si="15"/>
        <v/>
      </c>
    </row>
    <row r="69" spans="1:19" ht="15" customHeight="1">
      <c r="A69" s="132"/>
      <c r="B69" s="308"/>
      <c r="C69" s="309"/>
      <c r="D69" s="191" t="str">
        <f t="shared" si="12"/>
        <v/>
      </c>
      <c r="E69" s="183" t="str">
        <f t="shared" si="13"/>
        <v/>
      </c>
      <c r="F69" s="215"/>
      <c r="G69" s="195" t="str">
        <f t="shared" si="16"/>
        <v/>
      </c>
      <c r="H69" s="187" t="str">
        <f t="shared" si="17"/>
        <v/>
      </c>
      <c r="I69" s="160" t="str">
        <f>(IF(LEFT(O45,2)="B3","",IF(S69="","",S69)))</f>
        <v/>
      </c>
      <c r="J69" s="124"/>
      <c r="K69" s="174"/>
      <c r="L69" s="175"/>
      <c r="M69" s="132"/>
      <c r="Q69" s="112">
        <f t="shared" si="14"/>
        <v>0</v>
      </c>
      <c r="S69" s="112" t="str">
        <f t="shared" si="15"/>
        <v/>
      </c>
    </row>
    <row r="70" spans="1:19" ht="15" customHeight="1">
      <c r="A70" s="132"/>
      <c r="B70" s="304"/>
      <c r="C70" s="305"/>
      <c r="D70" s="189" t="str">
        <f t="shared" si="12"/>
        <v/>
      </c>
      <c r="E70" s="181" t="str">
        <f t="shared" si="13"/>
        <v/>
      </c>
      <c r="F70" s="213"/>
      <c r="G70" s="193" t="str">
        <f t="shared" si="16"/>
        <v/>
      </c>
      <c r="H70" s="185" t="str">
        <f t="shared" si="17"/>
        <v/>
      </c>
      <c r="I70" s="159" t="str">
        <f>(IF(LEFT(O45,2)="B3","",IF(S70="","",S70)))</f>
        <v/>
      </c>
      <c r="J70" s="125"/>
      <c r="K70" s="172"/>
      <c r="L70" s="157"/>
      <c r="M70" s="132"/>
      <c r="Q70" s="112">
        <f t="shared" si="14"/>
        <v>0</v>
      </c>
      <c r="S70" s="112" t="str">
        <f t="shared" si="15"/>
        <v/>
      </c>
    </row>
    <row r="71" spans="1:19" ht="15" customHeight="1">
      <c r="A71" s="132"/>
      <c r="B71" s="306"/>
      <c r="C71" s="307"/>
      <c r="D71" s="190" t="str">
        <f t="shared" si="12"/>
        <v/>
      </c>
      <c r="E71" s="182" t="str">
        <f t="shared" si="13"/>
        <v/>
      </c>
      <c r="F71" s="214"/>
      <c r="G71" s="194" t="str">
        <f t="shared" si="16"/>
        <v/>
      </c>
      <c r="H71" s="186" t="str">
        <f t="shared" si="17"/>
        <v/>
      </c>
      <c r="I71" s="160" t="str">
        <f>(IF(LEFT(O45,2)="B3","",IF(S71="","",S71)))</f>
        <v/>
      </c>
      <c r="J71" s="145"/>
      <c r="K71" s="173"/>
      <c r="L71" s="158"/>
      <c r="M71" s="132"/>
      <c r="Q71" s="112">
        <f t="shared" si="14"/>
        <v>0</v>
      </c>
      <c r="S71" s="112" t="str">
        <f t="shared" si="15"/>
        <v/>
      </c>
    </row>
    <row r="72" spans="1:19" ht="15" customHeight="1">
      <c r="A72" s="132"/>
      <c r="B72" s="308"/>
      <c r="C72" s="309"/>
      <c r="D72" s="191" t="str">
        <f t="shared" si="12"/>
        <v/>
      </c>
      <c r="E72" s="183" t="str">
        <f t="shared" si="13"/>
        <v/>
      </c>
      <c r="F72" s="215"/>
      <c r="G72" s="195" t="str">
        <f t="shared" si="16"/>
        <v/>
      </c>
      <c r="H72" s="187" t="str">
        <f t="shared" si="17"/>
        <v/>
      </c>
      <c r="I72" s="160" t="str">
        <f>(IF(LEFT(O45,2)="B3","",IF(S72="","",S72)))</f>
        <v/>
      </c>
      <c r="J72" s="124"/>
      <c r="K72" s="174"/>
      <c r="L72" s="175"/>
      <c r="M72" s="132"/>
      <c r="Q72" s="112">
        <f t="shared" si="14"/>
        <v>0</v>
      </c>
      <c r="S72" s="112" t="str">
        <f t="shared" si="15"/>
        <v/>
      </c>
    </row>
    <row r="73" spans="1:19" ht="15" customHeight="1">
      <c r="A73" s="132"/>
      <c r="B73" s="304"/>
      <c r="C73" s="305"/>
      <c r="D73" s="189" t="str">
        <f t="shared" si="12"/>
        <v/>
      </c>
      <c r="E73" s="181" t="str">
        <f t="shared" si="13"/>
        <v/>
      </c>
      <c r="F73" s="213"/>
      <c r="G73" s="193" t="str">
        <f t="shared" si="16"/>
        <v/>
      </c>
      <c r="H73" s="185" t="str">
        <f t="shared" si="17"/>
        <v/>
      </c>
      <c r="I73" s="159" t="str">
        <f>(IF(LEFT(O45,2)="B3","",IF(S73="","",S73)))</f>
        <v/>
      </c>
      <c r="J73" s="125"/>
      <c r="K73" s="172"/>
      <c r="L73" s="157"/>
      <c r="M73" s="132"/>
      <c r="Q73" s="112">
        <f t="shared" si="14"/>
        <v>0</v>
      </c>
      <c r="S73" s="112" t="str">
        <f t="shared" si="15"/>
        <v/>
      </c>
    </row>
    <row r="74" spans="1:19" ht="15" customHeight="1">
      <c r="A74" s="132"/>
      <c r="B74" s="306"/>
      <c r="C74" s="307"/>
      <c r="D74" s="190" t="str">
        <f t="shared" si="12"/>
        <v/>
      </c>
      <c r="E74" s="182" t="str">
        <f t="shared" si="13"/>
        <v/>
      </c>
      <c r="F74" s="214"/>
      <c r="G74" s="194" t="str">
        <f t="shared" si="16"/>
        <v/>
      </c>
      <c r="H74" s="186" t="str">
        <f t="shared" si="17"/>
        <v/>
      </c>
      <c r="I74" s="160" t="str">
        <f>(IF(LEFT(O45,2)="B3","",IF(S74="","",S74)))</f>
        <v/>
      </c>
      <c r="J74" s="145"/>
      <c r="K74" s="173"/>
      <c r="L74" s="158"/>
      <c r="M74" s="132"/>
      <c r="Q74" s="112">
        <f t="shared" si="14"/>
        <v>0</v>
      </c>
      <c r="S74" s="112" t="str">
        <f t="shared" si="15"/>
        <v/>
      </c>
    </row>
    <row r="75" spans="1:19" ht="15" customHeight="1">
      <c r="A75" s="132"/>
      <c r="B75" s="308"/>
      <c r="C75" s="309"/>
      <c r="D75" s="191" t="str">
        <f t="shared" si="12"/>
        <v/>
      </c>
      <c r="E75" s="183" t="str">
        <f t="shared" si="13"/>
        <v/>
      </c>
      <c r="F75" s="215"/>
      <c r="G75" s="195" t="str">
        <f t="shared" si="16"/>
        <v/>
      </c>
      <c r="H75" s="187" t="str">
        <f t="shared" si="17"/>
        <v/>
      </c>
      <c r="I75" s="160" t="str">
        <f>(IF(LEFT(O45,2)="B3","",IF(S75="","",S75)))</f>
        <v/>
      </c>
      <c r="J75" s="124"/>
      <c r="K75" s="174"/>
      <c r="L75" s="175"/>
      <c r="M75" s="132"/>
      <c r="Q75" s="112">
        <f t="shared" si="14"/>
        <v>0</v>
      </c>
      <c r="S75" s="112" t="str">
        <f t="shared" si="15"/>
        <v/>
      </c>
    </row>
    <row r="76" spans="1:19" ht="15" customHeight="1">
      <c r="A76" s="132"/>
      <c r="B76" s="304"/>
      <c r="C76" s="305"/>
      <c r="D76" s="189" t="str">
        <f t="shared" si="12"/>
        <v/>
      </c>
      <c r="E76" s="181" t="str">
        <f t="shared" si="13"/>
        <v/>
      </c>
      <c r="F76" s="213"/>
      <c r="G76" s="193" t="str">
        <f t="shared" si="16"/>
        <v/>
      </c>
      <c r="H76" s="185" t="str">
        <f t="shared" si="17"/>
        <v/>
      </c>
      <c r="I76" s="159" t="str">
        <f>(IF(LEFT(O45,2)="B3","",IF(S76="","",S76)))</f>
        <v/>
      </c>
      <c r="J76" s="125"/>
      <c r="K76" s="172"/>
      <c r="L76" s="157"/>
      <c r="M76" s="132"/>
      <c r="Q76" s="112">
        <f t="shared" si="14"/>
        <v>0</v>
      </c>
      <c r="S76" s="112" t="str">
        <f t="shared" si="15"/>
        <v/>
      </c>
    </row>
    <row r="77" spans="1:19" ht="15" customHeight="1">
      <c r="A77" s="132"/>
      <c r="B77" s="306"/>
      <c r="C77" s="307"/>
      <c r="D77" s="190" t="str">
        <f t="shared" si="12"/>
        <v/>
      </c>
      <c r="E77" s="182" t="str">
        <f t="shared" si="13"/>
        <v/>
      </c>
      <c r="F77" s="214"/>
      <c r="G77" s="194" t="str">
        <f t="shared" si="16"/>
        <v/>
      </c>
      <c r="H77" s="186" t="str">
        <f t="shared" si="17"/>
        <v/>
      </c>
      <c r="I77" s="160" t="str">
        <f>(IF(LEFT(O45,2)="B3","",IF(S77="","",S77)))</f>
        <v/>
      </c>
      <c r="J77" s="145"/>
      <c r="K77" s="173"/>
      <c r="L77" s="158"/>
      <c r="M77" s="132"/>
      <c r="Q77" s="112">
        <f t="shared" si="14"/>
        <v>0</v>
      </c>
      <c r="S77" s="112" t="str">
        <f t="shared" si="15"/>
        <v/>
      </c>
    </row>
    <row r="78" spans="1:19" ht="15" customHeight="1">
      <c r="A78" s="132"/>
      <c r="B78" s="308"/>
      <c r="C78" s="309"/>
      <c r="D78" s="191" t="str">
        <f t="shared" si="12"/>
        <v/>
      </c>
      <c r="E78" s="183" t="str">
        <f t="shared" si="13"/>
        <v/>
      </c>
      <c r="F78" s="215"/>
      <c r="G78" s="195" t="str">
        <f t="shared" si="16"/>
        <v/>
      </c>
      <c r="H78" s="187" t="str">
        <f t="shared" si="17"/>
        <v/>
      </c>
      <c r="I78" s="160" t="str">
        <f>(IF(LEFT(O45,2)="B3","",IF(S78="","",S78)))</f>
        <v/>
      </c>
      <c r="J78" s="124"/>
      <c r="K78" s="174"/>
      <c r="L78" s="175"/>
      <c r="M78" s="132"/>
      <c r="Q78" s="112">
        <f t="shared" si="14"/>
        <v>0</v>
      </c>
      <c r="S78" s="112" t="str">
        <f t="shared" si="15"/>
        <v/>
      </c>
    </row>
    <row r="79" spans="1:19" ht="15" customHeight="1">
      <c r="A79" s="132"/>
      <c r="B79" s="304"/>
      <c r="C79" s="305"/>
      <c r="D79" s="189" t="str">
        <f t="shared" si="12"/>
        <v/>
      </c>
      <c r="E79" s="181" t="str">
        <f t="shared" si="13"/>
        <v/>
      </c>
      <c r="F79" s="213"/>
      <c r="G79" s="193" t="str">
        <f t="shared" si="16"/>
        <v/>
      </c>
      <c r="H79" s="185" t="str">
        <f t="shared" si="17"/>
        <v/>
      </c>
      <c r="I79" s="159" t="str">
        <f>(IF(LEFT(O45,2)="B3","",IF(S79="","",S79)))</f>
        <v/>
      </c>
      <c r="J79" s="125"/>
      <c r="K79" s="172"/>
      <c r="L79" s="157"/>
      <c r="M79" s="132"/>
      <c r="Q79" s="112">
        <f t="shared" si="14"/>
        <v>0</v>
      </c>
      <c r="S79" s="112" t="str">
        <f t="shared" si="15"/>
        <v/>
      </c>
    </row>
    <row r="80" spans="1:19" ht="15" customHeight="1">
      <c r="A80" s="132"/>
      <c r="B80" s="306"/>
      <c r="C80" s="307"/>
      <c r="D80" s="190" t="str">
        <f t="shared" si="12"/>
        <v/>
      </c>
      <c r="E80" s="182" t="str">
        <f t="shared" si="13"/>
        <v/>
      </c>
      <c r="F80" s="214"/>
      <c r="G80" s="194" t="str">
        <f t="shared" si="16"/>
        <v/>
      </c>
      <c r="H80" s="186" t="str">
        <f t="shared" si="17"/>
        <v/>
      </c>
      <c r="I80" s="160" t="str">
        <f>(IF(LEFT(O45,2)="B3","",IF(S80="","",S80)))</f>
        <v/>
      </c>
      <c r="J80" s="145"/>
      <c r="K80" s="173"/>
      <c r="L80" s="158"/>
      <c r="M80" s="132"/>
      <c r="Q80" s="112">
        <f t="shared" si="14"/>
        <v>0</v>
      </c>
      <c r="S80" s="112" t="str">
        <f t="shared" si="15"/>
        <v/>
      </c>
    </row>
    <row r="81" spans="1:19" ht="15" customHeight="1">
      <c r="A81" s="132"/>
      <c r="B81" s="308"/>
      <c r="C81" s="309"/>
      <c r="D81" s="191" t="str">
        <f t="shared" si="12"/>
        <v/>
      </c>
      <c r="E81" s="183" t="str">
        <f t="shared" si="13"/>
        <v/>
      </c>
      <c r="F81" s="215"/>
      <c r="G81" s="195" t="str">
        <f t="shared" si="16"/>
        <v/>
      </c>
      <c r="H81" s="187" t="str">
        <f t="shared" si="17"/>
        <v/>
      </c>
      <c r="I81" s="160" t="str">
        <f>(IF(LEFT(O45,2)="B3","",IF(S81="","",S81)))</f>
        <v/>
      </c>
      <c r="J81" s="124"/>
      <c r="K81" s="174"/>
      <c r="L81" s="175"/>
      <c r="M81" s="132"/>
      <c r="Q81" s="112">
        <f t="shared" si="14"/>
        <v>0</v>
      </c>
      <c r="S81" s="112" t="str">
        <f t="shared" si="15"/>
        <v/>
      </c>
    </row>
    <row r="82" spans="1:19" ht="21" customHeight="1">
      <c r="A82" s="132"/>
      <c r="B82" s="306"/>
      <c r="C82" s="307"/>
      <c r="D82" s="189" t="str">
        <f t="shared" si="12"/>
        <v/>
      </c>
      <c r="E82" s="181" t="str">
        <f t="shared" si="13"/>
        <v/>
      </c>
      <c r="F82" s="214"/>
      <c r="G82" s="193" t="str">
        <f t="shared" si="16"/>
        <v/>
      </c>
      <c r="H82" s="185" t="str">
        <f t="shared" si="17"/>
        <v/>
      </c>
      <c r="I82" s="159" t="str">
        <f>(IF(LEFT(O45,2)="B3","",IF(S82="","",S82)))</f>
        <v/>
      </c>
      <c r="J82" s="145"/>
      <c r="K82" s="173"/>
      <c r="L82" s="158"/>
      <c r="M82" s="132"/>
      <c r="Q82" s="112">
        <f t="shared" si="14"/>
        <v>0</v>
      </c>
      <c r="S82" s="112" t="str">
        <f t="shared" si="15"/>
        <v/>
      </c>
    </row>
    <row r="83" spans="1:19" ht="15" customHeight="1">
      <c r="A83" s="132"/>
      <c r="B83" s="306"/>
      <c r="C83" s="307"/>
      <c r="D83" s="190" t="str">
        <f t="shared" si="12"/>
        <v/>
      </c>
      <c r="E83" s="182" t="str">
        <f t="shared" si="13"/>
        <v/>
      </c>
      <c r="F83" s="214"/>
      <c r="G83" s="194" t="str">
        <f t="shared" si="16"/>
        <v/>
      </c>
      <c r="H83" s="186" t="str">
        <f t="shared" si="17"/>
        <v/>
      </c>
      <c r="I83" s="160" t="str">
        <f>(IF(LEFT(O45,2)="B3","",IF(S83="","",S83)))</f>
        <v/>
      </c>
      <c r="J83" s="145"/>
      <c r="K83" s="173"/>
      <c r="L83" s="158"/>
      <c r="M83" s="132"/>
      <c r="Q83" s="112">
        <f t="shared" si="14"/>
        <v>0</v>
      </c>
      <c r="S83" s="112" t="str">
        <f t="shared" si="15"/>
        <v/>
      </c>
    </row>
    <row r="84" spans="1:19" ht="15" thickBot="1">
      <c r="B84" s="320"/>
      <c r="C84" s="321"/>
      <c r="D84" s="192" t="str">
        <f t="shared" si="12"/>
        <v/>
      </c>
      <c r="E84" s="184" t="str">
        <f t="shared" si="13"/>
        <v/>
      </c>
      <c r="F84" s="216"/>
      <c r="G84" s="196" t="str">
        <f t="shared" si="16"/>
        <v/>
      </c>
      <c r="H84" s="188" t="str">
        <f t="shared" si="17"/>
        <v/>
      </c>
      <c r="I84" s="162" t="str">
        <f>(IF(LEFT(O45,2)="B3","",IF(S84="","",S84)))</f>
        <v/>
      </c>
      <c r="J84" s="126"/>
      <c r="K84" s="176"/>
      <c r="L84" s="177"/>
      <c r="Q84" s="112">
        <f t="shared" si="14"/>
        <v>0</v>
      </c>
      <c r="S84" s="112" t="str">
        <f t="shared" si="15"/>
        <v/>
      </c>
    </row>
    <row r="85" spans="1:19"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</row>
    <row r="86" spans="1:19" ht="15" customHeight="1"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</row>
  </sheetData>
  <mergeCells count="60">
    <mergeCell ref="B31:C32"/>
    <mergeCell ref="B25:C26"/>
    <mergeCell ref="B82:C82"/>
    <mergeCell ref="B83:C84"/>
    <mergeCell ref="B53:C54"/>
    <mergeCell ref="B55:C55"/>
    <mergeCell ref="B56:C57"/>
    <mergeCell ref="B70:C70"/>
    <mergeCell ref="B68:C69"/>
    <mergeCell ref="B77:C78"/>
    <mergeCell ref="B79:C79"/>
    <mergeCell ref="B80:C81"/>
    <mergeCell ref="B74:C75"/>
    <mergeCell ref="B76:C76"/>
    <mergeCell ref="B71:C72"/>
    <mergeCell ref="B73:C73"/>
    <mergeCell ref="K5:L5"/>
    <mergeCell ref="D5:E5"/>
    <mergeCell ref="G5:H5"/>
    <mergeCell ref="B52:C52"/>
    <mergeCell ref="B62:C63"/>
    <mergeCell ref="B13:C14"/>
    <mergeCell ref="B15:C15"/>
    <mergeCell ref="B21:C21"/>
    <mergeCell ref="B22:C23"/>
    <mergeCell ref="B24:C24"/>
    <mergeCell ref="B16:C17"/>
    <mergeCell ref="B18:C18"/>
    <mergeCell ref="B19:C20"/>
    <mergeCell ref="B37:C38"/>
    <mergeCell ref="B28:C29"/>
    <mergeCell ref="B30:C30"/>
    <mergeCell ref="B65:C66"/>
    <mergeCell ref="B67:C67"/>
    <mergeCell ref="B58:C58"/>
    <mergeCell ref="B59:C60"/>
    <mergeCell ref="B61:C61"/>
    <mergeCell ref="B64:C64"/>
    <mergeCell ref="C3:I3"/>
    <mergeCell ref="C2:I2"/>
    <mergeCell ref="C45:I45"/>
    <mergeCell ref="C46:I46"/>
    <mergeCell ref="B6:C6"/>
    <mergeCell ref="B7:C8"/>
    <mergeCell ref="B5:C5"/>
    <mergeCell ref="B33:C33"/>
    <mergeCell ref="B34:C35"/>
    <mergeCell ref="B36:C36"/>
    <mergeCell ref="B27:C27"/>
    <mergeCell ref="B39:C39"/>
    <mergeCell ref="B40:C41"/>
    <mergeCell ref="B9:C9"/>
    <mergeCell ref="B10:C11"/>
    <mergeCell ref="B12:C12"/>
    <mergeCell ref="K48:L48"/>
    <mergeCell ref="B49:C49"/>
    <mergeCell ref="B50:C51"/>
    <mergeCell ref="D48:E48"/>
    <mergeCell ref="G48:H48"/>
    <mergeCell ref="B48:C48"/>
  </mergeCells>
  <phoneticPr fontId="3"/>
  <pageMargins left="0" right="0" top="0.59055118110236227" bottom="0" header="0.39370078740157483" footer="0"/>
  <pageSetup paperSize="9" scale="87" orientation="landscape" r:id="rId1"/>
  <headerFooter alignWithMargins="0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帳票イメージ!Print_Area</vt:lpstr>
      <vt:lpstr>帳票イメージ工種別内訳!Print_Area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蓮浦 千春</cp:lastModifiedBy>
  <cp:lastPrinted>2013-01-07T07:35:23Z</cp:lastPrinted>
  <dcterms:created xsi:type="dcterms:W3CDTF">2001-12-08T17:30:14Z</dcterms:created>
  <dcterms:modified xsi:type="dcterms:W3CDTF">2013-11-18T08:26:06Z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2013/11/28</vt:lpwstr>
  </property>
</Properties>
</file>