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20" yWindow="5205" windowWidth="15480" windowHeight="3450" tabRatio="696"/>
  </bookViews>
  <sheets>
    <sheet name="工種別内訳表定義" sheetId="17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3">帳票イメージ工種別内訳!$A$1:$CL$80</definedName>
  </definedNames>
  <calcPr calcId="125725"/>
</workbook>
</file>

<file path=xl/calcChain.xml><?xml version="1.0" encoding="utf-8"?>
<calcChain xmlns="http://schemas.openxmlformats.org/spreadsheetml/2006/main">
  <c r="BH46" i="13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45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12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45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12"/>
  <c r="AT76"/>
  <c r="AT75"/>
  <c r="AT74"/>
  <c r="AT73"/>
  <c r="AT72"/>
  <c r="AT71"/>
  <c r="AT70"/>
  <c r="AT69"/>
  <c r="AT68"/>
  <c r="AT67"/>
  <c r="AT66"/>
  <c r="AT65"/>
  <c r="AT64"/>
  <c r="AT63"/>
  <c r="AT62"/>
  <c r="AT61"/>
  <c r="AT60"/>
  <c r="AT59"/>
  <c r="AT58"/>
  <c r="AT57"/>
  <c r="AT56"/>
  <c r="AT55"/>
  <c r="AT54"/>
  <c r="AT52"/>
  <c r="AT51"/>
  <c r="AT50"/>
  <c r="AT49"/>
  <c r="AT48"/>
  <c r="AT47"/>
  <c r="AT46"/>
  <c r="AT37"/>
  <c r="AT36"/>
  <c r="AT3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3"/>
  <c r="AT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45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12"/>
  <c r="AT53"/>
  <c r="AT12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45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12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45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12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I76"/>
  <c r="H76"/>
  <c r="G76"/>
  <c r="I75"/>
  <c r="H75"/>
  <c r="G75"/>
  <c r="I74"/>
  <c r="H74"/>
  <c r="G74"/>
  <c r="I73"/>
  <c r="H73"/>
  <c r="G73"/>
  <c r="I72"/>
  <c r="H72"/>
  <c r="G72"/>
  <c r="I71"/>
  <c r="H71"/>
  <c r="G71"/>
  <c r="I70"/>
  <c r="H70"/>
  <c r="G70"/>
  <c r="I69"/>
  <c r="H69"/>
  <c r="G69"/>
  <c r="I68"/>
  <c r="H68"/>
  <c r="G68"/>
  <c r="I67"/>
  <c r="H67"/>
  <c r="G67"/>
  <c r="I66"/>
  <c r="H66"/>
  <c r="G66"/>
  <c r="I65"/>
  <c r="H65"/>
  <c r="G65"/>
  <c r="I64"/>
  <c r="H64"/>
  <c r="G64"/>
  <c r="I63"/>
  <c r="H63"/>
  <c r="G63"/>
  <c r="I62"/>
  <c r="H62"/>
  <c r="G62"/>
  <c r="I61"/>
  <c r="H61"/>
  <c r="G61"/>
  <c r="I60"/>
  <c r="H60"/>
  <c r="G60"/>
  <c r="I59"/>
  <c r="H59"/>
  <c r="G59"/>
  <c r="I58"/>
  <c r="H58"/>
  <c r="G58"/>
  <c r="I57"/>
  <c r="H57"/>
  <c r="G57"/>
  <c r="I56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9"/>
  <c r="H49"/>
  <c r="G49"/>
  <c r="I48"/>
  <c r="H48"/>
  <c r="G48"/>
  <c r="I47"/>
  <c r="H47"/>
  <c r="G47"/>
  <c r="I46"/>
  <c r="H46"/>
  <c r="G46"/>
  <c r="I45"/>
  <c r="H45"/>
  <c r="G45"/>
  <c r="I37"/>
  <c r="H37"/>
  <c r="G37"/>
  <c r="I36"/>
  <c r="H36"/>
  <c r="G36"/>
  <c r="I35"/>
  <c r="H35"/>
  <c r="G35"/>
  <c r="I34"/>
  <c r="H34"/>
  <c r="G34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I26"/>
  <c r="H26"/>
  <c r="G26"/>
  <c r="I25"/>
  <c r="H25"/>
  <c r="G25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I14"/>
  <c r="H14"/>
  <c r="G14"/>
  <c r="I13"/>
  <c r="H13"/>
  <c r="G13"/>
  <c r="I12"/>
  <c r="H12"/>
  <c r="G12"/>
  <c r="G8" i="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</calcChain>
</file>

<file path=xl/sharedStrings.xml><?xml version="1.0" encoding="utf-8"?>
<sst xmlns="http://schemas.openxmlformats.org/spreadsheetml/2006/main" count="895" uniqueCount="354">
  <si>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</si>
  <si>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</si>
  <si>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</si>
  <si>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</si>
  <si>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</si>
  <si>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</si>
  <si>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</si>
  <si>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</si>
  <si>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</si>
  <si>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</si>
  <si>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</si>
  <si>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</si>
  <si>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</si>
  <si>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</si>
  <si>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</si>
  <si>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</si>
  <si>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</si>
  <si>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</si>
  <si>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</si>
  <si>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</si>
  <si>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</si>
  <si>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</si>
  <si>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</si>
  <si>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</si>
  <si>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</si>
  <si>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</si>
  <si>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</si>
  <si>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</si>
  <si>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</si>
  <si>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</si>
  <si>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</si>
  <si>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</si>
  <si>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</si>
  <si>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</si>
  <si>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</si>
  <si>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</si>
  <si>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</si>
  <si>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</si>
  <si>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</si>
  <si>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</si>
  <si>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</si>
  <si>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</si>
  <si>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</si>
  <si>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</si>
  <si>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</si>
  <si>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</si>
  <si>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種目2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</si>
  <si>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</si>
  <si>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形状寸法2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</si>
  <si>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</si>
  <si>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</si>
  <si>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</si>
  <si>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</si>
  <si>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</si>
  <si>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B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</si>
  <si>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</si>
  <si>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</si>
  <si>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</si>
  <si>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</si>
  <si>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</si>
  <si>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</si>
  <si>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</si>
  <si>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</si>
  <si>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</si>
  <si>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</si>
  <si>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</si>
  <si>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</si>
  <si>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</si>
  <si>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</si>
  <si>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</si>
  <si>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</si>
  <si>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</si>
  <si>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</si>
  <si>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</si>
  <si>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</si>
  <si>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</si>
  <si>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</si>
  <si>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</si>
  <si>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</si>
  <si>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</si>
  <si>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</si>
  <si>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</si>
  <si>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</si>
  <si>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</si>
  <si>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</si>
  <si>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</si>
  <si>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</si>
  <si>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</si>
  <si>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</si>
  <si>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</si>
  <si>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</si>
  <si>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</si>
  <si>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</si>
  <si>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</si>
  <si>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</si>
  <si>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</si>
  <si>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</si>
  <si>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</si>
  <si>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</si>
  <si>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</si>
  <si>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</si>
  <si>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</si>
  <si>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</si>
  <si>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</si>
  <si>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</si>
  <si>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</si>
  <si>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</si>
  <si>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</si>
  <si>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</si>
  <si>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</si>
  <si>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</si>
  <si>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</si>
  <si>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</si>
  <si>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</si>
  <si>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</si>
  <si>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</si>
  <si>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</si>
  <si>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</si>
  <si>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</si>
  <si>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</si>
  <si>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</si>
  <si>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</si>
  <si>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</si>
  <si>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</si>
  <si>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</si>
  <si>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</si>
  <si>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</si>
  <si>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</si>
  <si>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</si>
  <si>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</si>
  <si>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</si>
  <si>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</si>
  <si>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</si>
  <si>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</si>
  <si>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</si>
  <si>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</si>
  <si>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</si>
  <si>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</si>
  <si>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</si>
  <si>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</si>
  <si>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</si>
  <si>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</si>
  <si>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</si>
  <si>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</si>
  <si>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</si>
  <si>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</si>
  <si>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</si>
  <si>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</si>
  <si>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</si>
  <si>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</si>
  <si>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</si>
  <si>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</si>
  <si>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</si>
  <si>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</si>
  <si>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</si>
  <si>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</si>
  <si>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</si>
  <si>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</si>
  <si>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</si>
  <si>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</si>
  <si>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</si>
  <si>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</si>
  <si>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</si>
  <si>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</si>
  <si>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</si>
  <si>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</si>
  <si>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</si>
  <si>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</si>
  <si>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０非表示</t>
  </si>
  <si>
    <t>明細表</t>
    <rPh sb="0" eb="2">
      <t>メイサイ</t>
    </rPh>
    <rPh sb="2" eb="3">
      <t>ヒョウ</t>
    </rPh>
    <phoneticPr fontId="2"/>
  </si>
  <si>
    <t>ｍ</t>
    <phoneticPr fontId="2"/>
  </si>
  <si>
    <t>ｍ</t>
    <phoneticPr fontId="2"/>
  </si>
  <si>
    <t>名　　　称</t>
    <rPh sb="0" eb="1">
      <t>メイ</t>
    </rPh>
    <rPh sb="4" eb="5">
      <t>ショウ</t>
    </rPh>
    <phoneticPr fontId="2"/>
  </si>
  <si>
    <t>規　　　　格</t>
    <rPh sb="0" eb="1">
      <t>キ</t>
    </rPh>
    <rPh sb="5" eb="6">
      <t>カク</t>
    </rPh>
    <phoneticPr fontId="2"/>
  </si>
  <si>
    <t>単位</t>
    <rPh sb="0" eb="2">
      <t>タンイ</t>
    </rPh>
    <phoneticPr fontId="2"/>
  </si>
  <si>
    <t>数　　量</t>
    <rPh sb="0" eb="1">
      <t>カズ</t>
    </rPh>
    <rPh sb="3" eb="4">
      <t>リョウ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</si>
  <si>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</si>
  <si>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</si>
  <si>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A1:K40</t>
    <phoneticPr fontId="2"/>
  </si>
  <si>
    <t>E</t>
    <phoneticPr fontId="2"/>
  </si>
  <si>
    <t>A41:K80</t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</si>
  <si>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</si>
  <si>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</si>
  <si>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</si>
  <si>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L</t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</si>
  <si>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</si>
  <si>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</si>
  <si>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</si>
  <si>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</si>
  <si>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</si>
  <si>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</si>
  <si>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</si>
  <si>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</si>
  <si>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A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</si>
  <si>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</si>
  <si>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</si>
  <si>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初ページ</t>
    <rPh sb="0" eb="1">
      <t>ショ</t>
    </rPh>
    <phoneticPr fontId="2"/>
  </si>
  <si>
    <t>1ページ目のみ出力</t>
    <rPh sb="4" eb="5">
      <t>メ</t>
    </rPh>
    <rPh sb="7" eb="9">
      <t>シュツリョク</t>
    </rPh>
    <phoneticPr fontId="2"/>
  </si>
  <si>
    <t>工事名1</t>
    <rPh sb="0" eb="2">
      <t>コウジ</t>
    </rPh>
    <rPh sb="2" eb="3">
      <t>メイ</t>
    </rPh>
    <phoneticPr fontId="2"/>
  </si>
  <si>
    <t>発注者名</t>
    <rPh sb="0" eb="3">
      <t>ハッチュウシャ</t>
    </rPh>
    <rPh sb="3" eb="4">
      <t>メイ</t>
    </rPh>
    <phoneticPr fontId="2"/>
  </si>
  <si>
    <t>発注者名</t>
    <rPh sb="0" eb="2">
      <t>ハッチュウ</t>
    </rPh>
    <rPh sb="2" eb="3">
      <t>シャ</t>
    </rPh>
    <rPh sb="3" eb="4">
      <t>メイ</t>
    </rPh>
    <phoneticPr fontId="2"/>
  </si>
  <si>
    <t>-</t>
    <phoneticPr fontId="2"/>
  </si>
  <si>
    <t>D</t>
    <phoneticPr fontId="2"/>
  </si>
  <si>
    <t>E</t>
    <phoneticPr fontId="2"/>
  </si>
  <si>
    <t>-</t>
    <phoneticPr fontId="2"/>
  </si>
  <si>
    <t>-</t>
    <phoneticPr fontId="2"/>
  </si>
  <si>
    <t>B</t>
    <phoneticPr fontId="2"/>
  </si>
  <si>
    <t>C</t>
    <phoneticPr fontId="2"/>
  </si>
  <si>
    <t>E</t>
    <phoneticPr fontId="2"/>
  </si>
  <si>
    <t>-</t>
    <phoneticPr fontId="2"/>
  </si>
  <si>
    <t>BD</t>
    <phoneticPr fontId="2"/>
  </si>
  <si>
    <t>AY</t>
    <phoneticPr fontId="2"/>
  </si>
  <si>
    <t>AS</t>
    <phoneticPr fontId="2"/>
  </si>
  <si>
    <t>AF</t>
    <phoneticPr fontId="2"/>
  </si>
  <si>
    <t>AG</t>
    <phoneticPr fontId="2"/>
  </si>
  <si>
    <t>A</t>
    <phoneticPr fontId="2"/>
  </si>
  <si>
    <t>C</t>
    <phoneticPr fontId="2"/>
  </si>
  <si>
    <t>R</t>
    <phoneticPr fontId="2"/>
  </si>
  <si>
    <t>AI</t>
    <phoneticPr fontId="2"/>
  </si>
  <si>
    <t>AJ</t>
    <phoneticPr fontId="2"/>
  </si>
  <si>
    <t>AQ</t>
    <phoneticPr fontId="2"/>
  </si>
  <si>
    <t>AM</t>
    <phoneticPr fontId="2"/>
  </si>
  <si>
    <t>AK</t>
    <phoneticPr fontId="2"/>
  </si>
  <si>
    <t>AE</t>
    <phoneticPr fontId="2"/>
  </si>
  <si>
    <t>A</t>
    <phoneticPr fontId="2"/>
  </si>
  <si>
    <t>P</t>
    <phoneticPr fontId="2"/>
  </si>
  <si>
    <t>N</t>
    <phoneticPr fontId="2"/>
  </si>
  <si>
    <t>AC</t>
    <phoneticPr fontId="2"/>
  </si>
  <si>
    <t>L</t>
    <phoneticPr fontId="2"/>
  </si>
  <si>
    <t>AA</t>
    <phoneticPr fontId="2"/>
  </si>
  <si>
    <t>F</t>
    <phoneticPr fontId="2"/>
  </si>
  <si>
    <t>U</t>
    <phoneticPr fontId="2"/>
  </si>
  <si>
    <t>AT</t>
    <phoneticPr fontId="2"/>
  </si>
  <si>
    <t>AO</t>
    <phoneticPr fontId="2"/>
  </si>
  <si>
    <t>BC</t>
    <phoneticPr fontId="2"/>
  </si>
  <si>
    <t>AU</t>
    <phoneticPr fontId="2"/>
  </si>
  <si>
    <t>AH</t>
    <phoneticPr fontId="2"/>
  </si>
  <si>
    <t>AV</t>
    <phoneticPr fontId="2"/>
  </si>
  <si>
    <t>AX</t>
    <phoneticPr fontId="2"/>
  </si>
  <si>
    <t>AN</t>
    <phoneticPr fontId="2"/>
  </si>
  <si>
    <t>-</t>
    <phoneticPr fontId="2"/>
  </si>
  <si>
    <t>AW</t>
    <phoneticPr fontId="2"/>
  </si>
  <si>
    <t>出力用住所</t>
    <rPh sb="0" eb="2">
      <t>シュツリョク</t>
    </rPh>
    <rPh sb="2" eb="3">
      <t>ヨウ</t>
    </rPh>
    <rPh sb="3" eb="5">
      <t>ジュウショ</t>
    </rPh>
    <phoneticPr fontId="2"/>
  </si>
  <si>
    <t>出力用氏名</t>
    <rPh sb="0" eb="2">
      <t>シュツリョク</t>
    </rPh>
    <rPh sb="2" eb="3">
      <t>ヨウ</t>
    </rPh>
    <rPh sb="3" eb="5">
      <t>シメイ</t>
    </rPh>
    <phoneticPr fontId="2"/>
  </si>
  <si>
    <t>社名</t>
    <rPh sb="0" eb="2">
      <t>シャメイ</t>
    </rPh>
    <phoneticPr fontId="2"/>
  </si>
  <si>
    <t>共通仮設費行出力</t>
  </si>
  <si>
    <t>AL</t>
    <phoneticPr fontId="2"/>
  </si>
  <si>
    <t>BJ</t>
    <phoneticPr fontId="2"/>
  </si>
  <si>
    <t>BE</t>
    <phoneticPr fontId="2"/>
  </si>
  <si>
    <t>CB</t>
    <phoneticPr fontId="2"/>
  </si>
  <si>
    <t>BV</t>
    <phoneticPr fontId="2"/>
  </si>
  <si>
    <t>AR</t>
    <phoneticPr fontId="2"/>
  </si>
  <si>
    <t>BP</t>
    <phoneticPr fontId="2"/>
  </si>
  <si>
    <t>BK</t>
    <phoneticPr fontId="2"/>
  </si>
  <si>
    <t>BU</t>
    <phoneticPr fontId="2"/>
  </si>
  <si>
    <t>AJ</t>
  </si>
  <si>
    <t>AI</t>
  </si>
  <si>
    <t>AH</t>
  </si>
  <si>
    <t>AO</t>
    <phoneticPr fontId="2"/>
  </si>
  <si>
    <t>G</t>
    <phoneticPr fontId="2"/>
  </si>
  <si>
    <t>○</t>
    <phoneticPr fontId="2"/>
  </si>
  <si>
    <t>摘　　要</t>
    <rPh sb="0" eb="1">
      <t>テキ</t>
    </rPh>
    <rPh sb="3" eb="4">
      <t>ヨウ</t>
    </rPh>
    <phoneticPr fontId="2"/>
  </si>
  <si>
    <t>工事名称1</t>
    <rPh sb="0" eb="2">
      <t>コウジ</t>
    </rPh>
    <rPh sb="2" eb="4">
      <t>メイショウ</t>
    </rPh>
    <phoneticPr fontId="2"/>
  </si>
  <si>
    <t>金額　変更</t>
    <rPh sb="0" eb="2">
      <t>キンガク</t>
    </rPh>
    <rPh sb="3" eb="5">
      <t>ヘンコウ</t>
    </rPh>
    <phoneticPr fontId="2"/>
  </si>
  <si>
    <t>単価2</t>
    <rPh sb="0" eb="2">
      <t>タンカ</t>
    </rPh>
    <phoneticPr fontId="2"/>
  </si>
  <si>
    <t>単価　変更</t>
    <rPh sb="0" eb="2">
      <t>タンカ</t>
    </rPh>
    <rPh sb="3" eb="5">
      <t>ヘンコウ</t>
    </rPh>
    <phoneticPr fontId="2"/>
  </si>
  <si>
    <t>数量2</t>
    <rPh sb="0" eb="2">
      <t>スウリョウ</t>
    </rPh>
    <phoneticPr fontId="2"/>
  </si>
  <si>
    <t>数量　変更</t>
    <rPh sb="0" eb="2">
      <t>スウリョウ</t>
    </rPh>
    <rPh sb="3" eb="5">
      <t>ヘンコウ</t>
    </rPh>
    <phoneticPr fontId="2"/>
  </si>
  <si>
    <t>単価</t>
    <rPh sb="0" eb="2">
      <t>タンカ</t>
    </rPh>
    <phoneticPr fontId="2"/>
  </si>
  <si>
    <t>BM</t>
    <phoneticPr fontId="2"/>
  </si>
  <si>
    <t>種目　変更</t>
    <rPh sb="0" eb="2">
      <t>シュモク</t>
    </rPh>
    <rPh sb="3" eb="5">
      <t>ヘンコウ</t>
    </rPh>
    <phoneticPr fontId="2"/>
  </si>
  <si>
    <t>AP</t>
    <phoneticPr fontId="2"/>
  </si>
  <si>
    <t>BN</t>
    <phoneticPr fontId="2"/>
  </si>
  <si>
    <t>BS</t>
    <phoneticPr fontId="2"/>
  </si>
  <si>
    <t>単位　変更</t>
    <rPh sb="0" eb="2">
      <t>タンイ</t>
    </rPh>
    <rPh sb="3" eb="5">
      <t>ヘンコウ</t>
    </rPh>
    <phoneticPr fontId="2"/>
  </si>
  <si>
    <t>BT</t>
    <phoneticPr fontId="2"/>
  </si>
  <si>
    <t>BQ</t>
    <phoneticPr fontId="2"/>
  </si>
  <si>
    <t>BO</t>
    <phoneticPr fontId="2"/>
  </si>
  <si>
    <t>明細種別</t>
    <rPh sb="0" eb="2">
      <t>メイサイ</t>
    </rPh>
    <rPh sb="2" eb="4">
      <t>シュベツ</t>
    </rPh>
    <phoneticPr fontId="2"/>
  </si>
  <si>
    <t>CF</t>
  </si>
  <si>
    <t>事業年度</t>
    <rPh sb="0" eb="2">
      <t>ジギョウ</t>
    </rPh>
    <rPh sb="2" eb="4">
      <t>ネンド</t>
    </rPh>
    <phoneticPr fontId="2"/>
  </si>
  <si>
    <t>事業名</t>
    <rPh sb="0" eb="2">
      <t>ジギョウ</t>
    </rPh>
    <rPh sb="2" eb="3">
      <t>メイ</t>
    </rPh>
    <phoneticPr fontId="2"/>
  </si>
  <si>
    <t>直接工事費1</t>
    <rPh sb="0" eb="2">
      <t>チョクセツ</t>
    </rPh>
    <rPh sb="2" eb="5">
      <t>コウジヒ</t>
    </rPh>
    <phoneticPr fontId="2"/>
  </si>
  <si>
    <t>CG</t>
    <phoneticPr fontId="2"/>
  </si>
  <si>
    <t>工事番号</t>
    <rPh sb="0" eb="2">
      <t>コウジ</t>
    </rPh>
    <rPh sb="2" eb="4">
      <t>バンゴウ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</si>
  <si>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</si>
  <si>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代表者名</t>
    <rPh sb="0" eb="1">
      <t>ダイ</t>
    </rPh>
    <rPh sb="1" eb="2">
      <t>オモテ</t>
    </rPh>
    <rPh sb="2" eb="3">
      <t>シャ</t>
    </rPh>
    <rPh sb="3" eb="4">
      <t>メイ</t>
    </rPh>
    <phoneticPr fontId="2"/>
  </si>
  <si>
    <t>業 者 名</t>
    <rPh sb="0" eb="1">
      <t>ギョウ</t>
    </rPh>
    <rPh sb="2" eb="3">
      <t>モノ</t>
    </rPh>
    <rPh sb="4" eb="5">
      <t>メイ</t>
    </rPh>
    <phoneticPr fontId="2"/>
  </si>
  <si>
    <t>科　　　目</t>
    <rPh sb="0" eb="1">
      <t>カ</t>
    </rPh>
    <rPh sb="4" eb="5">
      <t>メ</t>
    </rPh>
    <phoneticPr fontId="2"/>
  </si>
  <si>
    <t>単　位</t>
    <rPh sb="0" eb="1">
      <t>タン</t>
    </rPh>
    <rPh sb="2" eb="3">
      <t>クライ</t>
    </rPh>
    <phoneticPr fontId="2"/>
  </si>
  <si>
    <t>金　　額</t>
    <rPh sb="0" eb="1">
      <t>キン</t>
    </rPh>
    <rPh sb="3" eb="4">
      <t>ガク</t>
    </rPh>
    <phoneticPr fontId="2"/>
  </si>
  <si>
    <t>工 　事 　費 　内 　訳 　書</t>
    <phoneticPr fontId="2"/>
  </si>
  <si>
    <t>佐 賀 県</t>
    <rPh sb="0" eb="1">
      <t>タスク</t>
    </rPh>
    <rPh sb="2" eb="3">
      <t>ガ</t>
    </rPh>
    <rPh sb="4" eb="5">
      <t>ケン</t>
    </rPh>
    <phoneticPr fontId="2"/>
  </si>
  <si>
    <t>A42:CL80</t>
    <phoneticPr fontId="2"/>
  </si>
  <si>
    <t>A1:CL41</t>
    <phoneticPr fontId="2"/>
  </si>
  <si>
    <t>CN</t>
    <phoneticPr fontId="2"/>
  </si>
  <si>
    <t>CO</t>
    <phoneticPr fontId="2"/>
  </si>
  <si>
    <t>CP</t>
    <phoneticPr fontId="2"/>
  </si>
  <si>
    <t>CQ</t>
    <phoneticPr fontId="2"/>
  </si>
  <si>
    <t>CR</t>
    <phoneticPr fontId="2"/>
  </si>
  <si>
    <t>CS</t>
    <phoneticPr fontId="2"/>
  </si>
  <si>
    <t>CT</t>
    <phoneticPr fontId="2"/>
  </si>
  <si>
    <t>CU</t>
    <phoneticPr fontId="2"/>
  </si>
  <si>
    <t>CV</t>
    <phoneticPr fontId="2"/>
  </si>
  <si>
    <t>CW</t>
    <phoneticPr fontId="2"/>
  </si>
  <si>
    <t>結合05_36</t>
    <rPh sb="0" eb="2">
      <t>ケツゴウ</t>
    </rPh>
    <phoneticPr fontId="2"/>
  </si>
  <si>
    <t>1ページ目のみ出力</t>
  </si>
  <si>
    <t>初ページ</t>
  </si>
  <si>
    <t>入札履歴設計書番号</t>
    <rPh sb="0" eb="2">
      <t>ニュウサツ</t>
    </rPh>
    <rPh sb="2" eb="4">
      <t>リレキ</t>
    </rPh>
    <rPh sb="4" eb="7">
      <t>セッケイショ</t>
    </rPh>
    <rPh sb="7" eb="9">
      <t>バンゴウ</t>
    </rPh>
    <phoneticPr fontId="2"/>
  </si>
  <si>
    <t>設計書番号</t>
    <rPh sb="0" eb="3">
      <t>セッケイショ</t>
    </rPh>
    <rPh sb="3" eb="5">
      <t>バンゴウ</t>
    </rPh>
    <phoneticPr fontId="2"/>
  </si>
  <si>
    <t>×</t>
    <phoneticPr fontId="2"/>
  </si>
  <si>
    <t>AH</t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</si>
  <si>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</si>
  <si>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</si>
  <si>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</si>
  <si>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</si>
  <si>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</si>
  <si>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</si>
  <si>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-</t>
    <phoneticPr fontId="2"/>
  </si>
  <si>
    <t>工事合計</t>
    <rPh sb="0" eb="2">
      <t>コウジ</t>
    </rPh>
    <rPh sb="2" eb="4">
      <t>ゴウケイ</t>
    </rPh>
    <phoneticPr fontId="2"/>
  </si>
  <si>
    <t>合算表末=名称1</t>
    <rPh sb="5" eb="7">
      <t>メイショウ</t>
    </rPh>
    <phoneticPr fontId="2"/>
  </si>
  <si>
    <t>直接工事費2</t>
    <rPh sb="0" eb="2">
      <t>チョクセツ</t>
    </rPh>
    <rPh sb="2" eb="5">
      <t>コウジヒ</t>
    </rPh>
    <phoneticPr fontId="2"/>
  </si>
  <si>
    <t>2ページ目のみ出力</t>
  </si>
  <si>
    <t>○</t>
    <phoneticPr fontId="2"/>
  </si>
  <si>
    <t>親工事価格1</t>
    <rPh sb="0" eb="1">
      <t>オヤ</t>
    </rPh>
    <rPh sb="1" eb="3">
      <t>コウジ</t>
    </rPh>
    <rPh sb="3" eb="5">
      <t>カカク</t>
    </rPh>
    <phoneticPr fontId="2"/>
  </si>
  <si>
    <t>CV</t>
    <phoneticPr fontId="2"/>
  </si>
  <si>
    <t>○</t>
    <phoneticPr fontId="2"/>
  </si>
  <si>
    <t>子設計書出力順</t>
    <rPh sb="4" eb="6">
      <t>シュツリョク</t>
    </rPh>
    <rPh sb="6" eb="7">
      <t>ジュン</t>
    </rPh>
    <phoneticPr fontId="2"/>
  </si>
  <si>
    <t>子設計書出力順</t>
    <rPh sb="4" eb="6">
      <t>シュツリョク</t>
    </rPh>
    <rPh sb="6" eb="7">
      <t>ジュン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</si>
  <si>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16"/>
  </si>
  <si>
    <t>ａ</t>
    <phoneticPr fontId="16"/>
  </si>
  <si>
    <t>ａ’</t>
    <phoneticPr fontId="16"/>
  </si>
  <si>
    <t>共通仮設費合計</t>
    <rPh sb="0" eb="2">
      <t>キョウツウ</t>
    </rPh>
    <rPh sb="2" eb="4">
      <t>カセツ</t>
    </rPh>
    <rPh sb="4" eb="5">
      <t>ヒ</t>
    </rPh>
    <rPh sb="5" eb="7">
      <t>ゴウケイ</t>
    </rPh>
    <phoneticPr fontId="16"/>
  </si>
  <si>
    <t>ｂ</t>
    <phoneticPr fontId="16"/>
  </si>
  <si>
    <t>ｂ’</t>
    <phoneticPr fontId="16"/>
  </si>
  <si>
    <t>純工事費</t>
    <rPh sb="0" eb="1">
      <t>ジュン</t>
    </rPh>
    <rPh sb="1" eb="4">
      <t>コウジヒ</t>
    </rPh>
    <phoneticPr fontId="16"/>
  </si>
  <si>
    <t>ｃ＝ａ＋ｂ</t>
    <phoneticPr fontId="16"/>
  </si>
  <si>
    <t>ｃ’＝ａ’＋ｂ’</t>
    <phoneticPr fontId="16"/>
  </si>
  <si>
    <t>現場管理費</t>
    <rPh sb="0" eb="2">
      <t>ゲンバ</t>
    </rPh>
    <rPh sb="2" eb="5">
      <t>カンリヒ</t>
    </rPh>
    <phoneticPr fontId="16"/>
  </si>
  <si>
    <t>ｄ</t>
    <phoneticPr fontId="16"/>
  </si>
  <si>
    <t>ｄ’</t>
    <phoneticPr fontId="16"/>
  </si>
  <si>
    <t>工事原価</t>
    <rPh sb="0" eb="2">
      <t>コウジ</t>
    </rPh>
    <rPh sb="2" eb="4">
      <t>ゲンカ</t>
    </rPh>
    <phoneticPr fontId="16"/>
  </si>
  <si>
    <t>ｅ＝ｃ＋ｄ</t>
    <phoneticPr fontId="16"/>
  </si>
  <si>
    <t>ｅ’＝ｃ’＋ｄ’</t>
    <phoneticPr fontId="16"/>
  </si>
  <si>
    <t>一般管理費</t>
    <rPh sb="0" eb="2">
      <t>イッパン</t>
    </rPh>
    <rPh sb="2" eb="5">
      <t>カンリヒ</t>
    </rPh>
    <phoneticPr fontId="16"/>
  </si>
  <si>
    <t>f</t>
    <phoneticPr fontId="16"/>
  </si>
  <si>
    <t>f’</t>
    <phoneticPr fontId="16"/>
  </si>
  <si>
    <t>一般管理費(契約保証費含む)</t>
    <rPh sb="0" eb="2">
      <t>イッパン</t>
    </rPh>
    <rPh sb="2" eb="5">
      <t>カンリヒ</t>
    </rPh>
    <rPh sb="6" eb="8">
      <t>ケイヤク</t>
    </rPh>
    <rPh sb="8" eb="10">
      <t>ホショウ</t>
    </rPh>
    <rPh sb="10" eb="11">
      <t>ヒ</t>
    </rPh>
    <rPh sb="11" eb="12">
      <t>フク</t>
    </rPh>
    <phoneticPr fontId="16"/>
  </si>
  <si>
    <t>工事価格</t>
    <rPh sb="0" eb="2">
      <t>コウジ</t>
    </rPh>
    <rPh sb="2" eb="4">
      <t>カカク</t>
    </rPh>
    <phoneticPr fontId="16"/>
  </si>
  <si>
    <t>費目合計</t>
    <rPh sb="0" eb="2">
      <t>ヒモク</t>
    </rPh>
    <rPh sb="2" eb="4">
      <t>ゴウケイ</t>
    </rPh>
    <phoneticPr fontId="2"/>
  </si>
  <si>
    <t>ｇ＝ｅ＋ｆ</t>
    <phoneticPr fontId="16"/>
  </si>
  <si>
    <t>ｇ’＝ｅ’＋ｆ’</t>
    <phoneticPr fontId="16"/>
  </si>
  <si>
    <t>ｇ＋ｇ’</t>
    <phoneticPr fontId="2"/>
  </si>
  <si>
    <t>CN</t>
    <phoneticPr fontId="2"/>
  </si>
</sst>
</file>

<file path=xl/styles.xml><?xml version="1.0" encoding="utf-8"?>
<styleSheet xmlns="http://schemas.openxmlformats.org/spreadsheetml/2006/main">
  <numFmts count="2">
    <numFmt numFmtId="176" formatCode="0_ "/>
    <numFmt numFmtId="177" formatCode="#,##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7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7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29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40" fontId="0" fillId="2" borderId="6" xfId="1" applyNumberFormat="1" applyFont="1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7" xfId="0" applyFill="1" applyBorder="1"/>
    <xf numFmtId="40" fontId="0" fillId="2" borderId="8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0" fillId="0" borderId="12" xfId="0" applyFill="1" applyBorder="1"/>
    <xf numFmtId="0" fontId="5" fillId="0" borderId="47" xfId="0" applyNumberFormat="1" applyFont="1" applyFill="1" applyBorder="1" applyAlignment="1" applyProtection="1"/>
    <xf numFmtId="0" fontId="4" fillId="0" borderId="47" xfId="0" applyFont="1" applyFill="1" applyBorder="1" applyAlignment="1">
      <alignment vertical="center"/>
    </xf>
    <xf numFmtId="40" fontId="4" fillId="0" borderId="47" xfId="1" applyNumberFormat="1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vertical="center"/>
    </xf>
    <xf numFmtId="56" fontId="4" fillId="0" borderId="47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0" fontId="4" fillId="0" borderId="4" xfId="1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38" fontId="7" fillId="0" borderId="40" xfId="1" applyFont="1" applyFill="1" applyBorder="1" applyAlignment="1">
      <alignment vertical="center"/>
    </xf>
    <xf numFmtId="0" fontId="7" fillId="0" borderId="40" xfId="0" applyNumberFormat="1" applyFont="1" applyFill="1" applyBorder="1" applyAlignment="1">
      <alignment horizontal="left" vertical="center"/>
    </xf>
    <xf numFmtId="0" fontId="8" fillId="0" borderId="29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38" fontId="7" fillId="0" borderId="17" xfId="1" applyFont="1" applyFill="1" applyBorder="1" applyAlignment="1">
      <alignment vertical="center"/>
    </xf>
    <xf numFmtId="0" fontId="7" fillId="0" borderId="17" xfId="0" applyNumberFormat="1" applyFont="1" applyFill="1" applyBorder="1" applyAlignment="1">
      <alignment horizontal="left" vertical="center"/>
    </xf>
    <xf numFmtId="0" fontId="7" fillId="0" borderId="36" xfId="0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center" vertical="center"/>
    </xf>
    <xf numFmtId="38" fontId="7" fillId="0" borderId="48" xfId="1" applyFont="1" applyFill="1" applyBorder="1" applyAlignment="1">
      <alignment vertical="center"/>
    </xf>
    <xf numFmtId="0" fontId="7" fillId="0" borderId="48" xfId="0" applyNumberFormat="1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center" vertical="center"/>
    </xf>
    <xf numFmtId="38" fontId="7" fillId="0" borderId="50" xfId="1" applyFont="1" applyFill="1" applyBorder="1" applyAlignment="1">
      <alignment vertical="center"/>
    </xf>
    <xf numFmtId="0" fontId="7" fillId="0" borderId="50" xfId="0" applyNumberFormat="1" applyFont="1" applyFill="1" applyBorder="1" applyAlignment="1">
      <alignment horizontal="left" vertical="center"/>
    </xf>
    <xf numFmtId="0" fontId="7" fillId="0" borderId="46" xfId="0" applyNumberFormat="1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center"/>
    </xf>
    <xf numFmtId="40" fontId="4" fillId="0" borderId="51" xfId="1" applyNumberFormat="1" applyFont="1" applyFill="1" applyBorder="1" applyAlignment="1">
      <alignment vertical="center"/>
    </xf>
    <xf numFmtId="38" fontId="4" fillId="0" borderId="51" xfId="1" applyFont="1" applyFill="1" applyBorder="1" applyAlignment="1">
      <alignment vertical="center"/>
    </xf>
    <xf numFmtId="0" fontId="4" fillId="0" borderId="51" xfId="0" applyNumberFormat="1" applyFont="1" applyFill="1" applyBorder="1" applyAlignment="1">
      <alignment vertical="center"/>
    </xf>
    <xf numFmtId="0" fontId="4" fillId="0" borderId="5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47" xfId="0" applyNumberFormat="1" applyFont="1" applyFill="1" applyBorder="1" applyAlignment="1">
      <alignment vertical="center"/>
    </xf>
    <xf numFmtId="0" fontId="4" fillId="0" borderId="47" xfId="0" applyNumberFormat="1" applyFont="1" applyFill="1" applyBorder="1" applyAlignment="1">
      <alignment horizontal="right" vertical="center"/>
    </xf>
    <xf numFmtId="40" fontId="7" fillId="0" borderId="2" xfId="1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40" fontId="7" fillId="0" borderId="22" xfId="1" applyNumberFormat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40" fontId="7" fillId="0" borderId="49" xfId="1" applyNumberFormat="1" applyFont="1" applyFill="1" applyBorder="1" applyAlignment="1">
      <alignment vertical="center"/>
    </xf>
    <xf numFmtId="38" fontId="7" fillId="0" borderId="49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2" borderId="4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1" xfId="0" applyBorder="1"/>
    <xf numFmtId="0" fontId="0" fillId="0" borderId="6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2" borderId="20" xfId="0" applyFill="1" applyBorder="1"/>
    <xf numFmtId="40" fontId="0" fillId="2" borderId="21" xfId="1" applyNumberFormat="1" applyFont="1" applyFill="1" applyBorder="1"/>
    <xf numFmtId="0" fontId="0" fillId="2" borderId="52" xfId="0" applyFill="1" applyBorder="1"/>
    <xf numFmtId="0" fontId="0" fillId="2" borderId="53" xfId="0" applyFill="1" applyBorder="1"/>
    <xf numFmtId="0" fontId="0" fillId="2" borderId="54" xfId="0" applyFill="1" applyBorder="1"/>
    <xf numFmtId="0" fontId="0" fillId="2" borderId="55" xfId="0" applyFill="1" applyBorder="1"/>
    <xf numFmtId="0" fontId="0" fillId="2" borderId="56" xfId="0" applyFill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2" applyFont="1" applyBorder="1" applyAlignment="1">
      <alignment vertical="center" wrapText="1"/>
    </xf>
    <xf numFmtId="0" fontId="12" fillId="0" borderId="18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shrinkToFit="1"/>
    </xf>
    <xf numFmtId="0" fontId="12" fillId="0" borderId="0" xfId="0" applyFont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177" fontId="12" fillId="0" borderId="18" xfId="0" applyNumberFormat="1" applyFont="1" applyBorder="1" applyAlignment="1">
      <alignment vertical="center"/>
    </xf>
    <xf numFmtId="0" fontId="12" fillId="0" borderId="38" xfId="0" applyFont="1" applyBorder="1" applyAlignment="1">
      <alignment horizontal="center" vertical="center"/>
    </xf>
    <xf numFmtId="0" fontId="0" fillId="5" borderId="19" xfId="0" applyFill="1" applyBorder="1"/>
    <xf numFmtId="0" fontId="0" fillId="0" borderId="41" xfId="0" applyFill="1" applyBorder="1"/>
    <xf numFmtId="0" fontId="0" fillId="0" borderId="18" xfId="0" applyFill="1" applyBorder="1"/>
    <xf numFmtId="0" fontId="0" fillId="0" borderId="19" xfId="0" applyBorder="1"/>
    <xf numFmtId="0" fontId="0" fillId="0" borderId="69" xfId="0" applyBorder="1"/>
    <xf numFmtId="0" fontId="0" fillId="0" borderId="69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68" xfId="0" applyFill="1" applyBorder="1"/>
    <xf numFmtId="0" fontId="0" fillId="2" borderId="69" xfId="0" applyFill="1" applyBorder="1"/>
    <xf numFmtId="0" fontId="0" fillId="3" borderId="69" xfId="0" applyFill="1" applyBorder="1"/>
    <xf numFmtId="0" fontId="0" fillId="6" borderId="68" xfId="0" applyFill="1" applyBorder="1"/>
    <xf numFmtId="0" fontId="12" fillId="0" borderId="7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77" fontId="12" fillId="0" borderId="9" xfId="0" applyNumberFormat="1" applyFont="1" applyBorder="1" applyAlignment="1">
      <alignment vertical="center"/>
    </xf>
    <xf numFmtId="177" fontId="12" fillId="0" borderId="10" xfId="0" applyNumberFormat="1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0" fillId="2" borderId="6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59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60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63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48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48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64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42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66" xfId="0" applyFill="1" applyBorder="1" applyAlignment="1">
      <alignment horizontal="center"/>
    </xf>
    <xf numFmtId="0" fontId="0" fillId="0" borderId="48" xfId="0" applyBorder="1" applyAlignment="1"/>
    <xf numFmtId="0" fontId="0" fillId="0" borderId="0" xfId="0" applyAlignment="1"/>
    <xf numFmtId="0" fontId="0" fillId="2" borderId="65" xfId="0" applyFill="1" applyBorder="1" applyAlignment="1">
      <alignment horizontal="center"/>
    </xf>
    <xf numFmtId="0" fontId="0" fillId="2" borderId="49" xfId="0" applyFill="1" applyBorder="1" applyAlignment="1">
      <alignment horizontal="center" wrapText="1"/>
    </xf>
    <xf numFmtId="177" fontId="12" fillId="0" borderId="18" xfId="0" applyNumberFormat="1" applyFont="1" applyBorder="1" applyAlignment="1">
      <alignment horizontal="right" vertical="center"/>
    </xf>
    <xf numFmtId="177" fontId="12" fillId="0" borderId="38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20" xfId="0" applyFont="1" applyFill="1" applyBorder="1" applyAlignment="1">
      <alignment vertical="center" wrapText="1" shrinkToFit="1"/>
    </xf>
    <xf numFmtId="0" fontId="0" fillId="0" borderId="7" xfId="0" applyFill="1" applyBorder="1" applyAlignment="1">
      <alignment vertical="center" wrapText="1" shrinkToFit="1"/>
    </xf>
    <xf numFmtId="0" fontId="8" fillId="0" borderId="22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horizontal="left" vertical="center" wrapText="1" shrinkToFit="1"/>
    </xf>
    <xf numFmtId="0" fontId="0" fillId="0" borderId="67" xfId="0" applyFill="1" applyBorder="1" applyAlignment="1">
      <alignment vertical="center" wrapText="1" shrinkToFit="1"/>
    </xf>
    <xf numFmtId="0" fontId="9" fillId="0" borderId="49" xfId="0" applyFont="1" applyFill="1" applyBorder="1" applyAlignment="1">
      <alignment horizontal="left" vertical="center" wrapText="1" shrinkToFit="1"/>
    </xf>
    <xf numFmtId="0" fontId="4" fillId="0" borderId="41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4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1-14～1-16路線推進器0.9　変更分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2"/>
  <sheetViews>
    <sheetView tabSelected="1"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7.5" customWidth="1"/>
    <col min="12" max="12" width="3.25" customWidth="1"/>
    <col min="13" max="13" width="16.875" bestFit="1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6.625" customWidth="1"/>
    <col min="21" max="21" width="3.875" bestFit="1" customWidth="1"/>
    <col min="22" max="22" width="16.875" bestFit="1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2" t="s">
        <v>145</v>
      </c>
    </row>
    <row r="2" spans="1:27" ht="13.5" customHeight="1" thickBot="1">
      <c r="A2" s="190" t="s">
        <v>1</v>
      </c>
      <c r="B2" s="178" t="s">
        <v>65</v>
      </c>
      <c r="C2" t="s">
        <v>2</v>
      </c>
      <c r="F2" t="s">
        <v>76</v>
      </c>
      <c r="J2" t="s">
        <v>3</v>
      </c>
      <c r="S2" t="s">
        <v>121</v>
      </c>
    </row>
    <row r="3" spans="1:27" ht="28.5" customHeight="1">
      <c r="A3" s="191"/>
      <c r="B3" s="79"/>
      <c r="D3" s="71" t="s">
        <v>16</v>
      </c>
      <c r="E3" s="72">
        <v>0.46</v>
      </c>
      <c r="F3" s="24"/>
      <c r="G3" s="71">
        <v>1</v>
      </c>
      <c r="H3" s="72">
        <v>13.5</v>
      </c>
      <c r="K3" s="77" t="s">
        <v>79</v>
      </c>
      <c r="L3" s="77" t="s">
        <v>16</v>
      </c>
      <c r="M3" s="249" t="s">
        <v>82</v>
      </c>
      <c r="N3" s="250"/>
      <c r="O3" s="250"/>
      <c r="P3" s="250"/>
      <c r="Q3" s="251"/>
      <c r="T3" s="77" t="s">
        <v>80</v>
      </c>
      <c r="U3" s="77" t="s">
        <v>16</v>
      </c>
      <c r="V3" s="252" t="s">
        <v>83</v>
      </c>
      <c r="W3" s="252"/>
      <c r="X3" s="252"/>
      <c r="Y3" s="252"/>
      <c r="Z3" s="252"/>
    </row>
    <row r="4" spans="1:27">
      <c r="A4" s="188"/>
      <c r="B4" s="80"/>
      <c r="D4" s="73" t="s">
        <v>17</v>
      </c>
      <c r="E4" s="74">
        <v>11.88</v>
      </c>
      <c r="F4" s="24"/>
      <c r="G4" s="73">
        <v>2</v>
      </c>
      <c r="H4" s="74">
        <v>41.25</v>
      </c>
      <c r="K4" s="77" t="s">
        <v>84</v>
      </c>
      <c r="L4" s="77" t="s">
        <v>246</v>
      </c>
      <c r="M4" s="253" t="s">
        <v>62</v>
      </c>
      <c r="N4" s="254"/>
      <c r="O4" s="254"/>
      <c r="P4" s="254"/>
      <c r="Q4" s="255"/>
      <c r="T4" s="77" t="s">
        <v>84</v>
      </c>
      <c r="U4" s="77" t="s">
        <v>246</v>
      </c>
      <c r="V4" s="266" t="s">
        <v>62</v>
      </c>
      <c r="W4" s="266"/>
      <c r="X4" s="266"/>
      <c r="Y4" s="266"/>
      <c r="Z4" s="266"/>
    </row>
    <row r="5" spans="1:27">
      <c r="A5" s="188"/>
      <c r="B5" s="80"/>
      <c r="D5" s="73" t="s">
        <v>18</v>
      </c>
      <c r="E5" s="74">
        <v>11.88</v>
      </c>
      <c r="F5" s="24"/>
      <c r="G5" s="73">
        <v>3</v>
      </c>
      <c r="H5" s="74">
        <v>25.5</v>
      </c>
      <c r="K5" s="77" t="s">
        <v>85</v>
      </c>
      <c r="L5" s="77" t="s">
        <v>247</v>
      </c>
      <c r="M5" s="256"/>
      <c r="N5" s="257"/>
      <c r="O5" s="257"/>
      <c r="P5" s="257"/>
      <c r="Q5" s="258"/>
      <c r="T5" s="77" t="s">
        <v>85</v>
      </c>
      <c r="U5" s="77" t="s">
        <v>247</v>
      </c>
      <c r="V5" s="266"/>
      <c r="W5" s="266"/>
      <c r="X5" s="266"/>
      <c r="Y5" s="266"/>
      <c r="Z5" s="266"/>
    </row>
    <row r="6" spans="1:27">
      <c r="A6" s="187" t="s">
        <v>63</v>
      </c>
      <c r="B6" s="44" t="s">
        <v>122</v>
      </c>
      <c r="D6" s="73" t="s">
        <v>19</v>
      </c>
      <c r="E6" s="74">
        <v>11.88</v>
      </c>
      <c r="F6" s="24"/>
      <c r="G6" s="73">
        <v>4</v>
      </c>
      <c r="H6" s="74">
        <v>13.5</v>
      </c>
      <c r="K6" s="77" t="s">
        <v>43</v>
      </c>
      <c r="L6" s="77" t="s">
        <v>248</v>
      </c>
      <c r="M6" s="256"/>
      <c r="N6" s="257"/>
      <c r="O6" s="257"/>
      <c r="P6" s="257"/>
      <c r="Q6" s="258"/>
      <c r="T6" s="77" t="s">
        <v>43</v>
      </c>
      <c r="U6" s="77" t="s">
        <v>248</v>
      </c>
      <c r="V6" s="266"/>
      <c r="W6" s="266"/>
      <c r="X6" s="266"/>
      <c r="Y6" s="266"/>
      <c r="Z6" s="266"/>
    </row>
    <row r="7" spans="1:27">
      <c r="A7" s="188" t="s">
        <v>64</v>
      </c>
      <c r="B7" s="29" t="s">
        <v>112</v>
      </c>
      <c r="D7" s="73" t="s">
        <v>20</v>
      </c>
      <c r="E7" s="74">
        <v>11.88</v>
      </c>
      <c r="F7" s="24"/>
      <c r="G7" s="73">
        <v>5</v>
      </c>
      <c r="H7" s="74">
        <v>13.5</v>
      </c>
      <c r="K7" s="77" t="s">
        <v>44</v>
      </c>
      <c r="L7" s="77" t="s">
        <v>249</v>
      </c>
      <c r="M7" s="256"/>
      <c r="N7" s="257"/>
      <c r="O7" s="257"/>
      <c r="P7" s="257"/>
      <c r="Q7" s="258"/>
      <c r="T7" s="77" t="s">
        <v>44</v>
      </c>
      <c r="U7" s="77" t="s">
        <v>249</v>
      </c>
      <c r="V7" s="266"/>
      <c r="W7" s="266"/>
      <c r="X7" s="266"/>
      <c r="Y7" s="266"/>
      <c r="Z7" s="266"/>
    </row>
    <row r="8" spans="1:27">
      <c r="A8" s="188" t="s">
        <v>72</v>
      </c>
      <c r="B8" s="29" t="s">
        <v>162</v>
      </c>
      <c r="D8" s="73" t="s">
        <v>21</v>
      </c>
      <c r="E8" s="74">
        <v>5.38</v>
      </c>
      <c r="F8" s="24"/>
      <c r="G8" s="73">
        <v>6</v>
      </c>
      <c r="H8" s="74">
        <v>30.75</v>
      </c>
      <c r="K8" s="77" t="s">
        <v>96</v>
      </c>
      <c r="L8" s="77" t="s">
        <v>211</v>
      </c>
      <c r="M8" s="259"/>
      <c r="N8" s="260"/>
      <c r="O8" s="260"/>
      <c r="P8" s="260"/>
      <c r="Q8" s="261"/>
      <c r="T8" s="77" t="s">
        <v>118</v>
      </c>
      <c r="U8" s="77" t="s">
        <v>221</v>
      </c>
      <c r="V8" s="252"/>
      <c r="W8" s="252"/>
      <c r="X8" s="252"/>
      <c r="Y8" s="252"/>
      <c r="Z8" s="252"/>
    </row>
    <row r="9" spans="1:27">
      <c r="A9" s="188" t="s">
        <v>73</v>
      </c>
      <c r="B9" s="29" t="s">
        <v>293</v>
      </c>
      <c r="D9" s="73" t="s">
        <v>22</v>
      </c>
      <c r="E9" s="74">
        <v>6</v>
      </c>
      <c r="F9" s="24"/>
      <c r="G9" s="73">
        <v>7</v>
      </c>
      <c r="H9" s="74">
        <v>14.25</v>
      </c>
      <c r="K9" s="77" t="s">
        <v>97</v>
      </c>
      <c r="L9" s="77" t="s">
        <v>250</v>
      </c>
      <c r="M9" s="259"/>
      <c r="N9" s="260"/>
      <c r="O9" s="260"/>
      <c r="P9" s="260"/>
      <c r="Q9" s="261"/>
      <c r="T9" s="77" t="s">
        <v>119</v>
      </c>
      <c r="U9" s="77" t="s">
        <v>253</v>
      </c>
      <c r="V9" s="252"/>
      <c r="W9" s="252"/>
      <c r="X9" s="252"/>
      <c r="Y9" s="252"/>
      <c r="Z9" s="252"/>
    </row>
    <row r="10" spans="1:27">
      <c r="A10" s="188" t="s">
        <v>70</v>
      </c>
      <c r="B10" s="29">
        <v>32</v>
      </c>
      <c r="D10" s="73" t="s">
        <v>23</v>
      </c>
      <c r="E10" s="74">
        <v>7.63</v>
      </c>
      <c r="F10" s="24"/>
      <c r="G10" s="73">
        <v>8</v>
      </c>
      <c r="H10" s="74">
        <v>25.5</v>
      </c>
      <c r="K10" s="77" t="s">
        <v>9</v>
      </c>
      <c r="L10" s="77" t="s">
        <v>251</v>
      </c>
      <c r="M10" s="259"/>
      <c r="N10" s="262"/>
      <c r="O10" s="262"/>
      <c r="P10" s="262"/>
      <c r="Q10" s="261"/>
      <c r="U10" t="s">
        <v>238</v>
      </c>
    </row>
    <row r="11" spans="1:27">
      <c r="A11" s="188" t="s">
        <v>66</v>
      </c>
      <c r="B11" s="29">
        <v>1</v>
      </c>
      <c r="D11" s="73" t="s">
        <v>24</v>
      </c>
      <c r="E11" s="74">
        <v>13.63</v>
      </c>
      <c r="F11" s="24"/>
      <c r="G11" s="73">
        <v>9</v>
      </c>
      <c r="H11" s="74">
        <v>55.5</v>
      </c>
      <c r="K11" s="77" t="s">
        <v>10</v>
      </c>
      <c r="L11" s="77" t="s">
        <v>252</v>
      </c>
      <c r="M11" s="263"/>
      <c r="N11" s="264"/>
      <c r="O11" s="264"/>
      <c r="P11" s="264"/>
      <c r="Q11" s="265"/>
      <c r="U11" t="s">
        <v>254</v>
      </c>
    </row>
    <row r="12" spans="1:27" ht="14.25" thickBot="1">
      <c r="A12" s="188" t="s">
        <v>67</v>
      </c>
      <c r="B12" s="29">
        <v>3</v>
      </c>
      <c r="D12" s="73" t="s">
        <v>25</v>
      </c>
      <c r="E12" s="74">
        <v>1.1299999999999999</v>
      </c>
      <c r="F12" s="24"/>
      <c r="G12" s="73">
        <v>10</v>
      </c>
      <c r="H12" s="74">
        <v>44.25</v>
      </c>
      <c r="K12" t="s">
        <v>188</v>
      </c>
      <c r="T12" t="s">
        <v>120</v>
      </c>
    </row>
    <row r="13" spans="1:27" ht="27.75" customHeight="1">
      <c r="A13" s="189" t="s">
        <v>68</v>
      </c>
      <c r="B13" s="29">
        <v>4</v>
      </c>
      <c r="D13" s="73" t="s">
        <v>26</v>
      </c>
      <c r="E13" s="74">
        <v>5.5</v>
      </c>
      <c r="F13" s="24"/>
      <c r="G13" s="73">
        <v>11</v>
      </c>
      <c r="H13" s="74">
        <v>36.75</v>
      </c>
      <c r="K13" s="242" t="s">
        <v>146</v>
      </c>
      <c r="L13" s="243"/>
      <c r="M13" s="242" t="s">
        <v>147</v>
      </c>
      <c r="N13" s="244"/>
      <c r="O13" s="243"/>
      <c r="P13" s="245" t="s">
        <v>50</v>
      </c>
      <c r="Q13" s="247" t="s">
        <v>56</v>
      </c>
      <c r="R13" s="240" t="s">
        <v>57</v>
      </c>
      <c r="T13" s="242" t="s">
        <v>146</v>
      </c>
      <c r="U13" s="243"/>
      <c r="V13" s="267" t="s">
        <v>147</v>
      </c>
      <c r="W13" s="268"/>
      <c r="X13" s="269"/>
      <c r="Y13" s="270" t="s">
        <v>50</v>
      </c>
      <c r="Z13" s="247" t="s">
        <v>56</v>
      </c>
      <c r="AA13" s="240" t="s">
        <v>57</v>
      </c>
    </row>
    <row r="14" spans="1:27" ht="14.25" thickBot="1">
      <c r="A14" s="188" t="s">
        <v>108</v>
      </c>
      <c r="B14" s="29">
        <v>0</v>
      </c>
      <c r="D14" s="73" t="s">
        <v>27</v>
      </c>
      <c r="E14" s="74">
        <v>6.5</v>
      </c>
      <c r="F14" s="24"/>
      <c r="G14" s="73">
        <v>12</v>
      </c>
      <c r="H14" s="74">
        <v>76.5</v>
      </c>
      <c r="K14" s="99" t="s">
        <v>0</v>
      </c>
      <c r="L14" s="100"/>
      <c r="M14" s="99" t="s">
        <v>0</v>
      </c>
      <c r="N14" s="103"/>
      <c r="O14" s="100" t="s">
        <v>75</v>
      </c>
      <c r="P14" s="246"/>
      <c r="Q14" s="248"/>
      <c r="R14" s="241"/>
      <c r="T14" s="99" t="s">
        <v>0</v>
      </c>
      <c r="U14" s="100"/>
      <c r="V14" s="99" t="s">
        <v>0</v>
      </c>
      <c r="W14" s="103"/>
      <c r="X14" s="100" t="s">
        <v>75</v>
      </c>
      <c r="Y14" s="271"/>
      <c r="Z14" s="248"/>
      <c r="AA14" s="241"/>
    </row>
    <row r="15" spans="1:27">
      <c r="A15" s="189" t="s">
        <v>109</v>
      </c>
      <c r="B15" s="29">
        <v>0</v>
      </c>
      <c r="D15" s="73" t="s">
        <v>28</v>
      </c>
      <c r="E15" s="74">
        <v>8.3800000000000008</v>
      </c>
      <c r="F15" s="24"/>
      <c r="G15" s="73">
        <v>13</v>
      </c>
      <c r="H15" s="74">
        <v>21</v>
      </c>
      <c r="K15" s="182" t="s">
        <v>199</v>
      </c>
      <c r="L15" s="106" t="s">
        <v>33</v>
      </c>
      <c r="M15" s="182" t="s">
        <v>200</v>
      </c>
      <c r="N15" s="183" t="s">
        <v>295</v>
      </c>
      <c r="O15" s="216">
        <v>2</v>
      </c>
      <c r="P15" s="182" t="s">
        <v>51</v>
      </c>
      <c r="Q15" s="5" t="s">
        <v>196</v>
      </c>
      <c r="R15" s="6" t="s">
        <v>197</v>
      </c>
      <c r="T15" s="4" t="s">
        <v>4</v>
      </c>
      <c r="U15" s="79" t="s">
        <v>233</v>
      </c>
      <c r="V15" s="4" t="s">
        <v>45</v>
      </c>
      <c r="W15" s="30" t="s">
        <v>297</v>
      </c>
      <c r="X15" s="6">
        <v>1</v>
      </c>
      <c r="Y15" s="19" t="s">
        <v>51</v>
      </c>
      <c r="Z15" s="5" t="s">
        <v>58</v>
      </c>
      <c r="AA15" s="6"/>
    </row>
    <row r="16" spans="1:27">
      <c r="A16" s="189" t="s">
        <v>191</v>
      </c>
      <c r="B16" s="11"/>
      <c r="D16" s="73" t="s">
        <v>29</v>
      </c>
      <c r="E16" s="74">
        <v>8.3800000000000008</v>
      </c>
      <c r="F16" s="24"/>
      <c r="G16" s="73">
        <v>14</v>
      </c>
      <c r="H16" s="74">
        <v>30.75</v>
      </c>
      <c r="K16" s="31" t="s">
        <v>242</v>
      </c>
      <c r="L16" s="107" t="s">
        <v>255</v>
      </c>
      <c r="M16" s="31" t="s">
        <v>194</v>
      </c>
      <c r="N16" s="30" t="s">
        <v>295</v>
      </c>
      <c r="O16" s="217">
        <v>3</v>
      </c>
      <c r="P16" s="10" t="s">
        <v>51</v>
      </c>
      <c r="Q16" s="1" t="s">
        <v>196</v>
      </c>
      <c r="R16" s="11"/>
      <c r="T16" s="10" t="s">
        <v>5</v>
      </c>
      <c r="U16" s="80" t="s">
        <v>269</v>
      </c>
      <c r="V16" s="10" t="s">
        <v>270</v>
      </c>
      <c r="W16" s="1"/>
      <c r="X16" s="11"/>
      <c r="Y16" s="17" t="s">
        <v>51</v>
      </c>
      <c r="Z16" s="1"/>
      <c r="AA16" s="11"/>
    </row>
    <row r="17" spans="1:27" ht="14.25" thickBot="1">
      <c r="A17" s="189" t="s">
        <v>192</v>
      </c>
      <c r="B17" s="35"/>
      <c r="D17" s="73" t="s">
        <v>30</v>
      </c>
      <c r="E17" s="74">
        <v>11.5</v>
      </c>
      <c r="F17" s="24"/>
      <c r="G17" s="73">
        <v>15</v>
      </c>
      <c r="H17" s="74">
        <v>14.25</v>
      </c>
      <c r="K17" s="31" t="s">
        <v>244</v>
      </c>
      <c r="L17" s="107" t="s">
        <v>257</v>
      </c>
      <c r="M17" s="31" t="s">
        <v>244</v>
      </c>
      <c r="N17" s="30" t="s">
        <v>248</v>
      </c>
      <c r="O17" s="217">
        <v>9</v>
      </c>
      <c r="P17" s="31" t="s">
        <v>51</v>
      </c>
      <c r="Q17" s="1" t="s">
        <v>196</v>
      </c>
      <c r="R17" s="11"/>
      <c r="T17" s="10" t="s">
        <v>6</v>
      </c>
      <c r="U17" s="80" t="s">
        <v>271</v>
      </c>
      <c r="V17" s="10" t="s">
        <v>45</v>
      </c>
      <c r="W17" s="30" t="s">
        <v>298</v>
      </c>
      <c r="X17" s="11">
        <v>1</v>
      </c>
      <c r="Y17" s="17" t="s">
        <v>51</v>
      </c>
      <c r="Z17" s="1" t="s">
        <v>58</v>
      </c>
      <c r="AA17" s="11"/>
    </row>
    <row r="18" spans="1:27">
      <c r="A18" s="71" t="s">
        <v>189</v>
      </c>
      <c r="B18" s="184" t="s">
        <v>294</v>
      </c>
      <c r="D18" s="73" t="s">
        <v>31</v>
      </c>
      <c r="E18" s="74">
        <v>11.13</v>
      </c>
      <c r="F18" s="24"/>
      <c r="G18" s="73">
        <v>16</v>
      </c>
      <c r="H18" s="74">
        <v>13.5</v>
      </c>
      <c r="K18" s="31" t="s">
        <v>243</v>
      </c>
      <c r="L18" s="107" t="s">
        <v>256</v>
      </c>
      <c r="M18" s="31" t="s">
        <v>195</v>
      </c>
      <c r="N18" s="30" t="s">
        <v>248</v>
      </c>
      <c r="O18" s="217">
        <v>10</v>
      </c>
      <c r="P18" s="31" t="s">
        <v>51</v>
      </c>
      <c r="Q18" s="1" t="s">
        <v>196</v>
      </c>
      <c r="R18" s="11"/>
      <c r="T18" s="10" t="s">
        <v>7</v>
      </c>
      <c r="U18" s="80" t="s">
        <v>272</v>
      </c>
      <c r="V18" s="10" t="s">
        <v>270</v>
      </c>
      <c r="W18" s="1"/>
      <c r="X18" s="11"/>
      <c r="Y18" s="17" t="s">
        <v>51</v>
      </c>
      <c r="Z18" s="1"/>
      <c r="AA18" s="11"/>
    </row>
    <row r="19" spans="1:27">
      <c r="A19" s="73" t="s">
        <v>190</v>
      </c>
      <c r="B19" s="29">
        <v>26</v>
      </c>
      <c r="D19" s="73" t="s">
        <v>32</v>
      </c>
      <c r="E19" s="74">
        <v>8.3800000000000008</v>
      </c>
      <c r="F19" s="24"/>
      <c r="G19" s="73">
        <v>17</v>
      </c>
      <c r="H19" s="74">
        <v>13.5</v>
      </c>
      <c r="K19" s="10" t="s">
        <v>198</v>
      </c>
      <c r="L19" s="107" t="s">
        <v>16</v>
      </c>
      <c r="M19" s="10" t="s">
        <v>262</v>
      </c>
      <c r="N19" s="30" t="s">
        <v>26</v>
      </c>
      <c r="O19" s="217">
        <v>5</v>
      </c>
      <c r="P19" s="10" t="s">
        <v>51</v>
      </c>
      <c r="Q19" s="1" t="s">
        <v>196</v>
      </c>
      <c r="R19" s="11" t="s">
        <v>197</v>
      </c>
      <c r="T19" s="10" t="s">
        <v>8</v>
      </c>
      <c r="U19" s="80" t="s">
        <v>237</v>
      </c>
      <c r="V19" s="10" t="s">
        <v>8</v>
      </c>
      <c r="W19" s="30" t="s">
        <v>299</v>
      </c>
      <c r="X19" s="11">
        <v>1</v>
      </c>
      <c r="Y19" s="17" t="s">
        <v>52</v>
      </c>
      <c r="Z19" s="1" t="s">
        <v>168</v>
      </c>
      <c r="AA19" s="11"/>
    </row>
    <row r="20" spans="1:27">
      <c r="A20" s="73" t="s">
        <v>67</v>
      </c>
      <c r="B20" s="29">
        <v>11</v>
      </c>
      <c r="D20" s="73" t="s">
        <v>33</v>
      </c>
      <c r="E20" s="74">
        <v>8.3800000000000008</v>
      </c>
      <c r="F20" s="24"/>
      <c r="G20" s="73">
        <v>18</v>
      </c>
      <c r="H20" s="74">
        <v>13.5</v>
      </c>
      <c r="K20" s="31" t="s">
        <v>280</v>
      </c>
      <c r="L20" s="107" t="s">
        <v>229</v>
      </c>
      <c r="M20" s="31" t="s">
        <v>280</v>
      </c>
      <c r="N20" s="30" t="s">
        <v>295</v>
      </c>
      <c r="O20" s="26">
        <v>7</v>
      </c>
      <c r="P20" s="31" t="s">
        <v>51</v>
      </c>
      <c r="Q20" s="1" t="s">
        <v>196</v>
      </c>
      <c r="R20" s="11" t="s">
        <v>197</v>
      </c>
      <c r="T20" s="10" t="s">
        <v>266</v>
      </c>
      <c r="U20" s="80" t="s">
        <v>273</v>
      </c>
      <c r="V20" s="10" t="s">
        <v>267</v>
      </c>
      <c r="W20" s="1"/>
      <c r="X20" s="11"/>
      <c r="Y20" s="17" t="s">
        <v>52</v>
      </c>
      <c r="Z20" s="1" t="s">
        <v>168</v>
      </c>
      <c r="AA20" s="11"/>
    </row>
    <row r="21" spans="1:27" ht="29.25" customHeight="1">
      <c r="A21" s="73" t="s">
        <v>68</v>
      </c>
      <c r="B21" s="29">
        <v>4</v>
      </c>
      <c r="D21" s="73" t="s">
        <v>34</v>
      </c>
      <c r="E21" s="74">
        <v>8.3800000000000008</v>
      </c>
      <c r="F21" s="24"/>
      <c r="G21" s="73">
        <v>19</v>
      </c>
      <c r="H21" s="74">
        <v>16.5</v>
      </c>
      <c r="K21" s="31" t="s">
        <v>281</v>
      </c>
      <c r="L21" s="107" t="s">
        <v>35</v>
      </c>
      <c r="M21" s="31" t="s">
        <v>281</v>
      </c>
      <c r="N21" s="1" t="s">
        <v>353</v>
      </c>
      <c r="O21" s="26">
        <v>8</v>
      </c>
      <c r="P21" s="31" t="s">
        <v>51</v>
      </c>
      <c r="Q21" s="1" t="s">
        <v>196</v>
      </c>
      <c r="R21" s="11" t="s">
        <v>197</v>
      </c>
      <c r="T21" s="10" t="s">
        <v>9</v>
      </c>
      <c r="U21" s="80" t="s">
        <v>251</v>
      </c>
      <c r="V21" s="10" t="s">
        <v>9</v>
      </c>
      <c r="W21" s="30" t="s">
        <v>300</v>
      </c>
      <c r="X21" s="11">
        <v>1</v>
      </c>
      <c r="Y21" s="17" t="s">
        <v>51</v>
      </c>
      <c r="Z21" s="1" t="s">
        <v>77</v>
      </c>
      <c r="AA21" s="11"/>
    </row>
    <row r="22" spans="1:27" ht="27.75" customHeight="1" thickBot="1">
      <c r="A22" s="75" t="s">
        <v>245</v>
      </c>
      <c r="B22" s="7">
        <v>1</v>
      </c>
      <c r="D22" s="73" t="s">
        <v>35</v>
      </c>
      <c r="E22" s="74">
        <v>8.3800000000000008</v>
      </c>
      <c r="F22" s="24"/>
      <c r="G22" s="73">
        <v>20</v>
      </c>
      <c r="H22" s="74">
        <v>51.75</v>
      </c>
      <c r="K22" s="31" t="s">
        <v>282</v>
      </c>
      <c r="L22" s="107" t="s">
        <v>283</v>
      </c>
      <c r="M22" s="10"/>
      <c r="N22" s="30" t="s">
        <v>295</v>
      </c>
      <c r="O22" s="217">
        <v>3</v>
      </c>
      <c r="P22" s="10" t="s">
        <v>323</v>
      </c>
      <c r="Q22" s="1"/>
      <c r="R22" s="11" t="s">
        <v>306</v>
      </c>
      <c r="T22" s="10" t="s">
        <v>10</v>
      </c>
      <c r="U22" s="80" t="s">
        <v>252</v>
      </c>
      <c r="V22" s="10" t="s">
        <v>274</v>
      </c>
      <c r="W22" s="1"/>
      <c r="X22" s="11"/>
      <c r="Y22" s="17" t="s">
        <v>51</v>
      </c>
      <c r="Z22" s="1"/>
      <c r="AA22" s="11"/>
    </row>
    <row r="23" spans="1:27">
      <c r="D23" s="73" t="s">
        <v>36</v>
      </c>
      <c r="E23" s="74">
        <v>8.3800000000000008</v>
      </c>
      <c r="F23" s="24"/>
      <c r="G23" s="73">
        <v>21</v>
      </c>
      <c r="H23" s="74">
        <v>19.5</v>
      </c>
      <c r="K23" s="31" t="s">
        <v>321</v>
      </c>
      <c r="L23" s="107" t="s">
        <v>283</v>
      </c>
      <c r="M23" s="10"/>
      <c r="N23" s="30" t="s">
        <v>295</v>
      </c>
      <c r="O23" s="217">
        <v>44</v>
      </c>
      <c r="P23" s="10" t="s">
        <v>323</v>
      </c>
      <c r="Q23" s="1" t="s">
        <v>307</v>
      </c>
      <c r="R23" s="11" t="s">
        <v>322</v>
      </c>
      <c r="T23" s="10" t="s">
        <v>11</v>
      </c>
      <c r="U23" s="80" t="s">
        <v>241</v>
      </c>
      <c r="V23" s="10" t="s">
        <v>11</v>
      </c>
      <c r="W23" s="30" t="s">
        <v>301</v>
      </c>
      <c r="X23" s="11">
        <v>1</v>
      </c>
      <c r="Y23" s="17" t="s">
        <v>52</v>
      </c>
      <c r="Z23" s="1" t="s">
        <v>268</v>
      </c>
      <c r="AA23" s="11"/>
    </row>
    <row r="24" spans="1:27" ht="14.25" thickBot="1">
      <c r="D24" s="73" t="s">
        <v>37</v>
      </c>
      <c r="E24" s="74">
        <v>8.3800000000000008</v>
      </c>
      <c r="F24" s="24"/>
      <c r="G24" s="73">
        <v>22</v>
      </c>
      <c r="H24" s="74">
        <v>31.5</v>
      </c>
      <c r="K24" s="180" t="s">
        <v>308</v>
      </c>
      <c r="L24" s="215" t="s">
        <v>311</v>
      </c>
      <c r="M24" s="180" t="s">
        <v>309</v>
      </c>
      <c r="N24" s="43" t="s">
        <v>26</v>
      </c>
      <c r="O24" s="218">
        <v>4</v>
      </c>
      <c r="P24" s="180" t="s">
        <v>310</v>
      </c>
      <c r="Q24" s="43" t="s">
        <v>307</v>
      </c>
      <c r="R24" s="7" t="s">
        <v>197</v>
      </c>
      <c r="T24" s="10" t="s">
        <v>264</v>
      </c>
      <c r="U24" s="80" t="s">
        <v>275</v>
      </c>
      <c r="V24" s="10" t="s">
        <v>265</v>
      </c>
      <c r="W24" s="1"/>
      <c r="X24" s="11"/>
      <c r="Y24" s="17" t="s">
        <v>52</v>
      </c>
      <c r="Z24" s="1" t="s">
        <v>268</v>
      </c>
      <c r="AA24" s="11"/>
    </row>
    <row r="25" spans="1:27" ht="41.25" thickBot="1">
      <c r="D25" s="73" t="s">
        <v>41</v>
      </c>
      <c r="E25" s="74">
        <v>8.3800000000000008</v>
      </c>
      <c r="F25" s="24"/>
      <c r="G25" s="73">
        <v>23</v>
      </c>
      <c r="H25" s="74">
        <v>28.5</v>
      </c>
      <c r="K25" s="225" t="s">
        <v>324</v>
      </c>
      <c r="L25" s="219" t="s">
        <v>312</v>
      </c>
      <c r="M25" s="219" t="s">
        <v>313</v>
      </c>
      <c r="N25" s="219" t="s">
        <v>314</v>
      </c>
      <c r="O25" s="219">
        <v>0</v>
      </c>
      <c r="P25" s="219" t="s">
        <v>315</v>
      </c>
      <c r="Q25" s="220" t="s">
        <v>316</v>
      </c>
      <c r="R25" s="221" t="s">
        <v>317</v>
      </c>
      <c r="T25" s="10" t="s">
        <v>12</v>
      </c>
      <c r="U25" s="80" t="s">
        <v>238</v>
      </c>
      <c r="V25" s="10" t="s">
        <v>12</v>
      </c>
      <c r="W25" s="30" t="s">
        <v>302</v>
      </c>
      <c r="X25" s="11">
        <v>1</v>
      </c>
      <c r="Y25" s="17" t="s">
        <v>52</v>
      </c>
      <c r="Z25" s="2"/>
      <c r="AA25" s="23" t="s">
        <v>90</v>
      </c>
    </row>
    <row r="26" spans="1:27" ht="41.25" thickBot="1">
      <c r="D26" s="73" t="s">
        <v>38</v>
      </c>
      <c r="E26" s="74">
        <v>8.3800000000000008</v>
      </c>
      <c r="F26" s="24"/>
      <c r="G26" s="73">
        <v>24</v>
      </c>
      <c r="H26" s="74">
        <v>28.5</v>
      </c>
      <c r="K26" s="222" t="s">
        <v>91</v>
      </c>
      <c r="L26" s="223" t="s">
        <v>318</v>
      </c>
      <c r="M26" s="224" t="s">
        <v>319</v>
      </c>
      <c r="N26" s="219" t="s">
        <v>314</v>
      </c>
      <c r="O26" s="219">
        <v>0</v>
      </c>
      <c r="P26" s="219" t="s">
        <v>315</v>
      </c>
      <c r="Q26" s="220" t="s">
        <v>320</v>
      </c>
      <c r="R26" s="221" t="s">
        <v>317</v>
      </c>
      <c r="T26" s="10" t="s">
        <v>13</v>
      </c>
      <c r="U26" s="80" t="s">
        <v>254</v>
      </c>
      <c r="V26" s="10" t="s">
        <v>263</v>
      </c>
      <c r="W26" s="1"/>
      <c r="X26" s="11"/>
      <c r="Y26" s="17" t="s">
        <v>52</v>
      </c>
      <c r="Z26" s="33"/>
      <c r="AA26" s="23" t="s">
        <v>90</v>
      </c>
    </row>
    <row r="27" spans="1:27">
      <c r="D27" s="73" t="s">
        <v>39</v>
      </c>
      <c r="E27" s="74">
        <v>8.3800000000000008</v>
      </c>
      <c r="F27" s="24"/>
      <c r="G27" s="73">
        <v>25</v>
      </c>
      <c r="H27" s="74">
        <v>26.25</v>
      </c>
      <c r="R27" s="24"/>
      <c r="T27" s="31" t="s">
        <v>125</v>
      </c>
      <c r="U27" s="80" t="s">
        <v>212</v>
      </c>
      <c r="V27" s="31" t="s">
        <v>158</v>
      </c>
      <c r="W27" s="30" t="s">
        <v>303</v>
      </c>
      <c r="X27" s="29">
        <v>1</v>
      </c>
      <c r="Y27" s="42" t="s">
        <v>51</v>
      </c>
      <c r="Z27" s="30" t="s">
        <v>77</v>
      </c>
      <c r="AA27" s="23"/>
    </row>
    <row r="28" spans="1:27">
      <c r="D28" s="185" t="s">
        <v>40</v>
      </c>
      <c r="E28" s="186">
        <v>8.3800000000000008</v>
      </c>
      <c r="F28" s="24"/>
      <c r="G28" s="73">
        <v>26</v>
      </c>
      <c r="H28" s="74">
        <v>17.25</v>
      </c>
      <c r="R28" s="24"/>
      <c r="T28" s="31" t="s">
        <v>157</v>
      </c>
      <c r="U28" s="80" t="s">
        <v>276</v>
      </c>
      <c r="V28" s="31"/>
      <c r="W28" s="30"/>
      <c r="X28" s="29"/>
      <c r="Y28" s="42" t="s">
        <v>51</v>
      </c>
      <c r="Z28" s="30"/>
      <c r="AA28" s="23"/>
    </row>
    <row r="29" spans="1:27" ht="27" customHeight="1">
      <c r="D29" s="73"/>
      <c r="E29" s="74">
        <v>8.3800000000000008</v>
      </c>
      <c r="G29" s="73">
        <v>27</v>
      </c>
      <c r="H29" s="74">
        <v>34.5</v>
      </c>
      <c r="T29" s="31" t="s">
        <v>155</v>
      </c>
      <c r="U29" s="80" t="s">
        <v>220</v>
      </c>
      <c r="V29" s="10" t="s">
        <v>159</v>
      </c>
      <c r="W29" s="30" t="s">
        <v>304</v>
      </c>
      <c r="X29" s="11">
        <v>1</v>
      </c>
      <c r="Y29" s="42" t="s">
        <v>51</v>
      </c>
      <c r="Z29" s="1" t="s">
        <v>77</v>
      </c>
      <c r="AA29" s="11"/>
    </row>
    <row r="30" spans="1:27">
      <c r="D30" s="73"/>
      <c r="E30" s="74">
        <v>8.3800000000000008</v>
      </c>
      <c r="G30" s="73">
        <v>28</v>
      </c>
      <c r="H30" s="74">
        <v>79.5</v>
      </c>
      <c r="T30" s="31" t="s">
        <v>156</v>
      </c>
      <c r="U30" s="80" t="s">
        <v>277</v>
      </c>
      <c r="V30" s="10"/>
      <c r="W30" s="1"/>
      <c r="X30" s="11"/>
      <c r="Y30" s="42" t="s">
        <v>51</v>
      </c>
      <c r="Z30" s="1"/>
      <c r="AA30" s="11"/>
    </row>
    <row r="31" spans="1:27">
      <c r="D31" s="73"/>
      <c r="E31" s="74">
        <v>8.3800000000000008</v>
      </c>
      <c r="G31" s="73">
        <v>29</v>
      </c>
      <c r="H31" s="74">
        <v>13.5</v>
      </c>
      <c r="T31" s="31" t="s">
        <v>187</v>
      </c>
      <c r="U31" s="80" t="s">
        <v>222</v>
      </c>
      <c r="V31" s="31" t="s">
        <v>187</v>
      </c>
      <c r="W31" s="30" t="s">
        <v>295</v>
      </c>
      <c r="X31" s="29">
        <v>1</v>
      </c>
      <c r="Y31" s="42" t="s">
        <v>52</v>
      </c>
      <c r="Z31" s="1" t="s">
        <v>305</v>
      </c>
      <c r="AA31" s="11"/>
    </row>
    <row r="32" spans="1:27">
      <c r="D32" s="73"/>
      <c r="E32" s="74">
        <v>8.3800000000000008</v>
      </c>
      <c r="G32" s="73">
        <v>30</v>
      </c>
      <c r="H32" s="74">
        <v>13.5</v>
      </c>
      <c r="T32" s="31" t="s">
        <v>278</v>
      </c>
      <c r="U32" s="80" t="s">
        <v>279</v>
      </c>
      <c r="V32" s="10"/>
      <c r="W32" s="30" t="s">
        <v>296</v>
      </c>
      <c r="X32" s="29">
        <v>1</v>
      </c>
      <c r="Y32" s="104"/>
      <c r="Z32" s="1"/>
      <c r="AA32" s="11"/>
    </row>
    <row r="33" spans="4:27" ht="14.25" thickBot="1">
      <c r="D33" s="73"/>
      <c r="E33" s="74">
        <v>8.3800000000000008</v>
      </c>
      <c r="G33" s="73"/>
      <c r="H33" s="74">
        <v>13.5</v>
      </c>
      <c r="T33" s="32" t="s">
        <v>327</v>
      </c>
      <c r="U33" s="94"/>
      <c r="V33" s="180" t="s">
        <v>328</v>
      </c>
      <c r="W33" s="131" t="s">
        <v>325</v>
      </c>
      <c r="X33" s="181">
        <v>1</v>
      </c>
      <c r="Y33" s="179" t="s">
        <v>326</v>
      </c>
      <c r="Z33" s="43"/>
      <c r="AA33" s="14"/>
    </row>
    <row r="34" spans="4:27">
      <c r="D34" s="73"/>
      <c r="E34" s="74">
        <v>8.3800000000000008</v>
      </c>
      <c r="G34" s="73"/>
      <c r="H34" s="74">
        <v>38.25</v>
      </c>
    </row>
    <row r="35" spans="4:27">
      <c r="D35" s="73"/>
      <c r="E35" s="74">
        <v>8.3800000000000008</v>
      </c>
      <c r="G35" s="73"/>
      <c r="H35" s="74">
        <v>46.5</v>
      </c>
    </row>
    <row r="36" spans="4:27" ht="28.5" customHeight="1">
      <c r="D36" s="73"/>
      <c r="E36" s="74">
        <v>8.3800000000000008</v>
      </c>
      <c r="G36" s="73"/>
      <c r="H36" s="74">
        <v>20.25</v>
      </c>
    </row>
    <row r="37" spans="4:27" ht="27.75" customHeight="1">
      <c r="D37" s="73"/>
      <c r="E37" s="74">
        <v>8.3800000000000008</v>
      </c>
      <c r="G37" s="73"/>
      <c r="H37" s="74">
        <v>29.25</v>
      </c>
    </row>
    <row r="38" spans="4:27">
      <c r="D38" s="73"/>
      <c r="E38" s="74">
        <v>8.3800000000000008</v>
      </c>
      <c r="G38" s="73"/>
      <c r="H38" s="74">
        <v>23.25</v>
      </c>
    </row>
    <row r="39" spans="4:27">
      <c r="D39" s="73"/>
      <c r="E39" s="74">
        <v>8.3800000000000008</v>
      </c>
      <c r="G39" s="73"/>
      <c r="H39" s="74">
        <v>52.5</v>
      </c>
    </row>
    <row r="40" spans="4:27">
      <c r="D40" s="73"/>
      <c r="E40" s="74">
        <v>8.3800000000000008</v>
      </c>
      <c r="G40" s="73"/>
      <c r="H40" s="74">
        <v>13.5</v>
      </c>
    </row>
    <row r="41" spans="4:27">
      <c r="D41" s="73"/>
      <c r="E41" s="74">
        <v>8.3800000000000008</v>
      </c>
      <c r="G41" s="73"/>
      <c r="H41" s="74">
        <v>13.5</v>
      </c>
    </row>
    <row r="42" spans="4:27">
      <c r="D42" s="73"/>
      <c r="E42" s="74">
        <v>8.3800000000000008</v>
      </c>
      <c r="G42" s="73"/>
      <c r="H42" s="74">
        <v>13.5</v>
      </c>
    </row>
    <row r="43" spans="4:27">
      <c r="D43" s="73"/>
      <c r="E43" s="74">
        <v>8.3800000000000008</v>
      </c>
      <c r="G43" s="73"/>
      <c r="H43" s="74">
        <v>13.5</v>
      </c>
    </row>
    <row r="44" spans="4:27" ht="26.25" customHeight="1">
      <c r="D44" s="73"/>
      <c r="E44" s="74">
        <v>8.3800000000000008</v>
      </c>
      <c r="G44" s="73"/>
      <c r="H44" s="74">
        <v>13.5</v>
      </c>
    </row>
    <row r="45" spans="4:27">
      <c r="D45" s="73"/>
      <c r="E45" s="74">
        <v>8.3800000000000008</v>
      </c>
      <c r="G45" s="73"/>
      <c r="H45" s="74">
        <v>13.5</v>
      </c>
    </row>
    <row r="46" spans="4:27" ht="14.25" thickBot="1">
      <c r="D46" s="75"/>
      <c r="E46" s="76">
        <v>8.3800000000000008</v>
      </c>
      <c r="G46" s="73"/>
      <c r="H46" s="74">
        <v>13.5</v>
      </c>
    </row>
    <row r="47" spans="4:27">
      <c r="G47" s="73"/>
      <c r="H47" s="74">
        <v>22.5</v>
      </c>
    </row>
    <row r="48" spans="4:27">
      <c r="G48" s="73"/>
      <c r="H48" s="74">
        <v>25.5</v>
      </c>
    </row>
    <row r="49" spans="7:8">
      <c r="G49" s="73"/>
      <c r="H49" s="74">
        <v>25.5</v>
      </c>
    </row>
    <row r="50" spans="7:8">
      <c r="G50" s="73"/>
      <c r="H50" s="74">
        <v>22.5</v>
      </c>
    </row>
    <row r="51" spans="7:8">
      <c r="G51" s="73"/>
      <c r="H51" s="74">
        <v>139.5</v>
      </c>
    </row>
    <row r="52" spans="7:8">
      <c r="G52" s="73"/>
      <c r="H52" s="74">
        <v>182.25</v>
      </c>
    </row>
    <row r="53" spans="7:8">
      <c r="G53" s="73"/>
      <c r="H53" s="74">
        <v>13.5</v>
      </c>
    </row>
    <row r="54" spans="7:8">
      <c r="G54" s="73"/>
      <c r="H54" s="74">
        <v>13.5</v>
      </c>
    </row>
    <row r="55" spans="7:8">
      <c r="G55" s="73"/>
      <c r="H55" s="74">
        <v>13.5</v>
      </c>
    </row>
    <row r="56" spans="7:8">
      <c r="G56" s="73"/>
      <c r="H56" s="74">
        <v>13.5</v>
      </c>
    </row>
    <row r="57" spans="7:8">
      <c r="G57" s="73"/>
      <c r="H57" s="74">
        <v>13.5</v>
      </c>
    </row>
    <row r="58" spans="7:8">
      <c r="G58" s="73"/>
      <c r="H58" s="74">
        <v>13.5</v>
      </c>
    </row>
    <row r="59" spans="7:8">
      <c r="G59" s="73"/>
      <c r="H59" s="74">
        <v>17.25</v>
      </c>
    </row>
    <row r="60" spans="7:8">
      <c r="G60" s="73"/>
      <c r="H60" s="74">
        <v>13.5</v>
      </c>
    </row>
    <row r="61" spans="7:8">
      <c r="G61" s="73"/>
      <c r="H61" s="74">
        <v>13.5</v>
      </c>
    </row>
    <row r="62" spans="7:8">
      <c r="G62" s="73"/>
      <c r="H62" s="74">
        <v>13.5</v>
      </c>
    </row>
    <row r="63" spans="7:8">
      <c r="G63" s="73"/>
      <c r="H63" s="74">
        <v>28.5</v>
      </c>
    </row>
    <row r="64" spans="7:8">
      <c r="G64" s="73"/>
      <c r="H64" s="74">
        <v>28.5</v>
      </c>
    </row>
    <row r="65" spans="7:8">
      <c r="G65" s="73"/>
      <c r="H65" s="74">
        <v>28.5</v>
      </c>
    </row>
    <row r="66" spans="7:8">
      <c r="G66" s="73"/>
      <c r="H66" s="74">
        <v>28.5</v>
      </c>
    </row>
    <row r="67" spans="7:8">
      <c r="G67" s="73"/>
      <c r="H67" s="74">
        <v>28.5</v>
      </c>
    </row>
    <row r="68" spans="7:8">
      <c r="G68" s="73"/>
      <c r="H68" s="74">
        <v>28.5</v>
      </c>
    </row>
    <row r="69" spans="7:8">
      <c r="G69" s="73"/>
      <c r="H69" s="74">
        <v>45</v>
      </c>
    </row>
    <row r="70" spans="7:8">
      <c r="G70" s="73"/>
      <c r="H70" s="74">
        <v>18</v>
      </c>
    </row>
    <row r="71" spans="7:8">
      <c r="G71" s="73"/>
      <c r="H71" s="74">
        <v>28.5</v>
      </c>
    </row>
    <row r="72" spans="7:8">
      <c r="G72" s="73"/>
      <c r="H72" s="74">
        <v>28.5</v>
      </c>
    </row>
    <row r="73" spans="7:8">
      <c r="G73" s="73"/>
      <c r="H73" s="74">
        <v>28.5</v>
      </c>
    </row>
    <row r="74" spans="7:8">
      <c r="G74" s="73"/>
      <c r="H74" s="74">
        <v>28.5</v>
      </c>
    </row>
    <row r="75" spans="7:8">
      <c r="G75" s="73"/>
      <c r="H75" s="74">
        <v>23.25</v>
      </c>
    </row>
    <row r="76" spans="7:8">
      <c r="G76" s="73"/>
      <c r="H76" s="74">
        <v>28.5</v>
      </c>
    </row>
    <row r="77" spans="7:8">
      <c r="G77" s="73"/>
      <c r="H77" s="74">
        <v>28.5</v>
      </c>
    </row>
    <row r="78" spans="7:8">
      <c r="G78" s="73"/>
      <c r="H78" s="74">
        <v>28.5</v>
      </c>
    </row>
    <row r="79" spans="7:8">
      <c r="G79" s="73"/>
      <c r="H79" s="74">
        <v>28.5</v>
      </c>
    </row>
    <row r="80" spans="7:8">
      <c r="G80" s="73"/>
      <c r="H80" s="74">
        <v>28.5</v>
      </c>
    </row>
    <row r="81" spans="7:8">
      <c r="G81" s="73"/>
      <c r="H81" s="74">
        <v>28.5</v>
      </c>
    </row>
    <row r="82" spans="7:8">
      <c r="G82" s="73"/>
      <c r="H82" s="74">
        <v>28.5</v>
      </c>
    </row>
    <row r="83" spans="7:8">
      <c r="G83" s="73"/>
      <c r="H83" s="74">
        <v>28.5</v>
      </c>
    </row>
    <row r="84" spans="7:8">
      <c r="G84" s="73"/>
      <c r="H84" s="74">
        <v>28.5</v>
      </c>
    </row>
    <row r="85" spans="7:8">
      <c r="G85" s="73"/>
      <c r="H85" s="74">
        <v>28.5</v>
      </c>
    </row>
    <row r="86" spans="7:8">
      <c r="G86" s="73"/>
      <c r="H86" s="74">
        <v>28.5</v>
      </c>
    </row>
    <row r="87" spans="7:8">
      <c r="G87" s="73"/>
      <c r="H87" s="74">
        <v>28.5</v>
      </c>
    </row>
    <row r="88" spans="7:8">
      <c r="G88" s="73"/>
      <c r="H88" s="74">
        <v>28.5</v>
      </c>
    </row>
    <row r="89" spans="7:8">
      <c r="G89" s="73"/>
      <c r="H89" s="74">
        <v>28.5</v>
      </c>
    </row>
    <row r="90" spans="7:8">
      <c r="G90" s="73"/>
      <c r="H90" s="74">
        <v>28.5</v>
      </c>
    </row>
    <row r="91" spans="7:8">
      <c r="G91" s="73"/>
      <c r="H91" s="74">
        <v>28.5</v>
      </c>
    </row>
    <row r="92" spans="7:8" ht="14.25" thickBot="1">
      <c r="G92" s="75"/>
      <c r="H92" s="76">
        <v>36</v>
      </c>
    </row>
  </sheetData>
  <mergeCells count="14">
    <mergeCell ref="M3:Q3"/>
    <mergeCell ref="V3:Z3"/>
    <mergeCell ref="M4:Q11"/>
    <mergeCell ref="V4:Z9"/>
    <mergeCell ref="T13:U13"/>
    <mergeCell ref="V13:X13"/>
    <mergeCell ref="Y13:Y14"/>
    <mergeCell ref="Z13:Z14"/>
    <mergeCell ref="AA13:AA14"/>
    <mergeCell ref="K13:L13"/>
    <mergeCell ref="M13:O13"/>
    <mergeCell ref="P13:P14"/>
    <mergeCell ref="Q13:Q14"/>
    <mergeCell ref="R13:R14"/>
  </mergeCells>
  <phoneticPr fontId="2"/>
  <pageMargins left="0.5" right="0.36" top="0.98399999999999999" bottom="0.98399999999999999" header="0.51200000000000001" footer="0.51200000000000001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2"/>
  <sheetViews>
    <sheetView workbookViewId="0">
      <selection activeCell="I1" sqref="I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2" t="s">
        <v>145</v>
      </c>
    </row>
    <row r="2" spans="1:27" ht="13.5" customHeight="1" thickBot="1">
      <c r="A2" s="62" t="s">
        <v>1</v>
      </c>
      <c r="B2" s="63" t="s">
        <v>65</v>
      </c>
      <c r="C2" t="s">
        <v>2</v>
      </c>
      <c r="F2" t="s">
        <v>76</v>
      </c>
      <c r="J2" t="s">
        <v>3</v>
      </c>
      <c r="S2" t="s">
        <v>14</v>
      </c>
    </row>
    <row r="3" spans="1:27" ht="14.25" thickBot="1">
      <c r="A3" s="64"/>
      <c r="B3" s="110"/>
      <c r="D3" s="71" t="s">
        <v>16</v>
      </c>
      <c r="E3" s="72">
        <v>1.63</v>
      </c>
      <c r="F3" s="24"/>
      <c r="G3" s="71">
        <v>1</v>
      </c>
      <c r="H3" s="72">
        <v>5.25</v>
      </c>
      <c r="K3" s="77" t="s">
        <v>79</v>
      </c>
      <c r="L3" s="77" t="s">
        <v>81</v>
      </c>
      <c r="M3" s="249" t="s">
        <v>82</v>
      </c>
      <c r="N3" s="250"/>
      <c r="O3" s="250"/>
      <c r="P3" s="250"/>
      <c r="Q3" s="251"/>
      <c r="T3" s="77" t="s">
        <v>80</v>
      </c>
      <c r="U3" s="77" t="s">
        <v>167</v>
      </c>
      <c r="V3" s="252" t="s">
        <v>83</v>
      </c>
      <c r="W3" s="252"/>
      <c r="X3" s="252"/>
      <c r="Y3" s="252"/>
      <c r="Z3" s="252"/>
    </row>
    <row r="4" spans="1:27" ht="14.25" thickBot="1">
      <c r="A4" s="65"/>
      <c r="B4" s="60"/>
      <c r="D4" s="73" t="s">
        <v>17</v>
      </c>
      <c r="E4" s="74">
        <v>26</v>
      </c>
      <c r="F4" s="24"/>
      <c r="G4" s="73">
        <v>2</v>
      </c>
      <c r="H4" s="72">
        <v>20.25</v>
      </c>
      <c r="K4" s="77" t="s">
        <v>86</v>
      </c>
      <c r="L4" s="77" t="s">
        <v>224</v>
      </c>
      <c r="M4" s="253" t="s">
        <v>62</v>
      </c>
      <c r="N4" s="254"/>
      <c r="O4" s="254"/>
      <c r="P4" s="254"/>
      <c r="Q4" s="255"/>
      <c r="T4" s="77" t="s">
        <v>84</v>
      </c>
      <c r="U4" s="77" t="s">
        <v>223</v>
      </c>
      <c r="V4" s="253" t="s">
        <v>164</v>
      </c>
      <c r="W4" s="254"/>
      <c r="X4" s="254"/>
      <c r="Y4" s="254"/>
      <c r="Z4" s="254"/>
    </row>
    <row r="5" spans="1:27">
      <c r="A5" s="65"/>
      <c r="B5" s="47"/>
      <c r="D5" s="73" t="s">
        <v>18</v>
      </c>
      <c r="E5" s="74">
        <v>28.5</v>
      </c>
      <c r="F5" s="24"/>
      <c r="G5" s="73">
        <v>3</v>
      </c>
      <c r="H5" s="72">
        <v>13</v>
      </c>
      <c r="K5" s="77" t="s">
        <v>85</v>
      </c>
      <c r="L5" s="77" t="s">
        <v>225</v>
      </c>
      <c r="M5" s="256"/>
      <c r="N5" s="257"/>
      <c r="O5" s="257"/>
      <c r="P5" s="257"/>
      <c r="Q5" s="258"/>
      <c r="T5" s="77" t="s">
        <v>85</v>
      </c>
      <c r="U5" s="77" t="s">
        <v>212</v>
      </c>
      <c r="V5" s="256"/>
      <c r="W5" s="257"/>
      <c r="X5" s="257"/>
      <c r="Y5" s="257"/>
      <c r="Z5" s="257"/>
    </row>
    <row r="6" spans="1:27">
      <c r="A6" s="64" t="s">
        <v>63</v>
      </c>
      <c r="B6" s="68" t="s">
        <v>123</v>
      </c>
      <c r="D6" s="73" t="s">
        <v>19</v>
      </c>
      <c r="E6" s="74">
        <v>6</v>
      </c>
      <c r="F6" s="24"/>
      <c r="G6" s="73">
        <v>4</v>
      </c>
      <c r="H6" s="74">
        <v>15</v>
      </c>
      <c r="K6" s="77" t="s">
        <v>43</v>
      </c>
      <c r="L6" s="77" t="s">
        <v>226</v>
      </c>
      <c r="M6" s="256"/>
      <c r="N6" s="257"/>
      <c r="O6" s="257"/>
      <c r="P6" s="257"/>
      <c r="Q6" s="258"/>
      <c r="T6" s="77" t="s">
        <v>43</v>
      </c>
      <c r="U6" s="77" t="s">
        <v>220</v>
      </c>
      <c r="V6" s="256"/>
      <c r="W6" s="257"/>
      <c r="X6" s="257"/>
      <c r="Y6" s="257"/>
      <c r="Z6" s="257"/>
    </row>
    <row r="7" spans="1:27">
      <c r="A7" s="65" t="s">
        <v>64</v>
      </c>
      <c r="B7" s="47" t="s">
        <v>69</v>
      </c>
      <c r="D7" s="73" t="s">
        <v>20</v>
      </c>
      <c r="E7" s="74">
        <v>14</v>
      </c>
      <c r="F7" s="24"/>
      <c r="G7" s="73">
        <v>5</v>
      </c>
      <c r="H7" s="74">
        <v>15</v>
      </c>
      <c r="K7" s="77" t="s">
        <v>44</v>
      </c>
      <c r="L7" s="77" t="s">
        <v>227</v>
      </c>
      <c r="M7" s="256"/>
      <c r="N7" s="257"/>
      <c r="O7" s="257"/>
      <c r="P7" s="257"/>
      <c r="Q7" s="258"/>
      <c r="T7" s="77" t="s">
        <v>44</v>
      </c>
      <c r="U7" s="77" t="s">
        <v>210</v>
      </c>
      <c r="V7" s="256"/>
      <c r="W7" s="257"/>
      <c r="X7" s="257"/>
      <c r="Y7" s="257"/>
      <c r="Z7" s="257"/>
    </row>
    <row r="8" spans="1:27">
      <c r="A8" s="65" t="s">
        <v>72</v>
      </c>
      <c r="B8" s="47" t="s">
        <v>74</v>
      </c>
      <c r="D8" s="73" t="s">
        <v>21</v>
      </c>
      <c r="E8" s="74">
        <v>14</v>
      </c>
      <c r="F8" s="24"/>
      <c r="G8" s="73">
        <v>6</v>
      </c>
      <c r="H8" s="74">
        <v>6</v>
      </c>
      <c r="K8" s="77" t="s">
        <v>96</v>
      </c>
      <c r="L8" s="77" t="s">
        <v>228</v>
      </c>
      <c r="M8" s="259"/>
      <c r="N8" s="260"/>
      <c r="O8" s="260"/>
      <c r="P8" s="260"/>
      <c r="Q8" s="261"/>
      <c r="T8" s="77" t="s">
        <v>118</v>
      </c>
      <c r="U8" s="77" t="s">
        <v>213</v>
      </c>
      <c r="V8" s="259"/>
      <c r="W8" s="260"/>
      <c r="X8" s="260"/>
      <c r="Y8" s="260"/>
      <c r="Z8" s="260"/>
    </row>
    <row r="9" spans="1:27">
      <c r="A9" s="65" t="s">
        <v>73</v>
      </c>
      <c r="B9" s="47" t="s">
        <v>178</v>
      </c>
      <c r="D9" s="73" t="s">
        <v>22</v>
      </c>
      <c r="E9" s="74">
        <v>18</v>
      </c>
      <c r="F9" s="24"/>
      <c r="G9" s="73">
        <v>7</v>
      </c>
      <c r="H9" s="74">
        <v>21.75</v>
      </c>
      <c r="K9" s="77" t="s">
        <v>97</v>
      </c>
      <c r="L9" s="77" t="s">
        <v>229</v>
      </c>
      <c r="M9" s="259"/>
      <c r="N9" s="260"/>
      <c r="O9" s="260"/>
      <c r="P9" s="260"/>
      <c r="Q9" s="261"/>
      <c r="T9" s="77" t="s">
        <v>119</v>
      </c>
      <c r="U9" s="77" t="s">
        <v>232</v>
      </c>
      <c r="V9" s="259"/>
      <c r="W9" s="260"/>
      <c r="X9" s="260"/>
      <c r="Y9" s="260"/>
      <c r="Z9" s="260"/>
    </row>
    <row r="10" spans="1:27">
      <c r="A10" s="65" t="s">
        <v>70</v>
      </c>
      <c r="B10" s="47">
        <v>16</v>
      </c>
      <c r="D10" s="73" t="s">
        <v>23</v>
      </c>
      <c r="E10" s="74">
        <v>0</v>
      </c>
      <c r="F10" s="24"/>
      <c r="G10" s="73">
        <v>8</v>
      </c>
      <c r="H10" s="74">
        <v>15</v>
      </c>
      <c r="K10" s="77" t="s">
        <v>9</v>
      </c>
      <c r="L10" s="77" t="s">
        <v>230</v>
      </c>
      <c r="M10" s="259"/>
      <c r="N10" s="262"/>
      <c r="O10" s="262"/>
      <c r="P10" s="262"/>
      <c r="Q10" s="261"/>
      <c r="T10" s="77" t="s">
        <v>12</v>
      </c>
      <c r="U10" s="77" t="s">
        <v>233</v>
      </c>
      <c r="V10" s="273"/>
      <c r="W10" s="274"/>
      <c r="X10" s="274"/>
      <c r="Y10" s="274"/>
      <c r="Z10" s="274"/>
    </row>
    <row r="11" spans="1:27">
      <c r="A11" s="65" t="s">
        <v>66</v>
      </c>
      <c r="B11" s="47">
        <v>2</v>
      </c>
      <c r="D11" s="73" t="s">
        <v>24</v>
      </c>
      <c r="E11" s="74">
        <v>8</v>
      </c>
      <c r="F11" s="24"/>
      <c r="G11" s="73">
        <v>9</v>
      </c>
      <c r="H11" s="74">
        <v>15</v>
      </c>
      <c r="K11" s="77" t="s">
        <v>10</v>
      </c>
      <c r="L11" s="77" t="s">
        <v>231</v>
      </c>
      <c r="M11" s="263"/>
      <c r="N11" s="264"/>
      <c r="O11" s="264"/>
      <c r="P11" s="264"/>
      <c r="Q11" s="265"/>
      <c r="T11" s="77" t="s">
        <v>13</v>
      </c>
      <c r="U11" s="77" t="s">
        <v>234</v>
      </c>
      <c r="V11" s="273"/>
      <c r="W11" s="274"/>
      <c r="X11" s="274"/>
      <c r="Y11" s="274"/>
      <c r="Z11" s="274"/>
    </row>
    <row r="12" spans="1:27" ht="14.25" thickBot="1">
      <c r="A12" s="65" t="s">
        <v>67</v>
      </c>
      <c r="B12" s="47">
        <v>7</v>
      </c>
      <c r="D12" s="73" t="s">
        <v>25</v>
      </c>
      <c r="E12" s="74">
        <v>17.25</v>
      </c>
      <c r="F12" s="24"/>
      <c r="G12" s="73">
        <v>10</v>
      </c>
      <c r="H12" s="74">
        <v>15</v>
      </c>
      <c r="K12" t="s">
        <v>78</v>
      </c>
      <c r="T12" t="s">
        <v>120</v>
      </c>
    </row>
    <row r="13" spans="1:27" ht="27.75" customHeight="1">
      <c r="A13" s="66" t="s">
        <v>68</v>
      </c>
      <c r="B13" s="69">
        <v>1</v>
      </c>
      <c r="D13" s="73" t="s">
        <v>26</v>
      </c>
      <c r="E13" s="74">
        <v>1</v>
      </c>
      <c r="F13" s="24"/>
      <c r="G13" s="73">
        <v>11</v>
      </c>
      <c r="H13" s="74">
        <v>15</v>
      </c>
      <c r="K13" s="242" t="s">
        <v>146</v>
      </c>
      <c r="L13" s="243"/>
      <c r="M13" s="267" t="s">
        <v>147</v>
      </c>
      <c r="N13" s="268"/>
      <c r="O13" s="269"/>
      <c r="P13" s="270" t="s">
        <v>50</v>
      </c>
      <c r="Q13" s="247" t="s">
        <v>56</v>
      </c>
      <c r="R13" s="240" t="s">
        <v>57</v>
      </c>
      <c r="T13" s="242" t="s">
        <v>146</v>
      </c>
      <c r="U13" s="243"/>
      <c r="V13" s="267" t="s">
        <v>147</v>
      </c>
      <c r="W13" s="268"/>
      <c r="X13" s="269"/>
      <c r="Y13" s="270" t="s">
        <v>50</v>
      </c>
      <c r="Z13" s="247" t="s">
        <v>56</v>
      </c>
      <c r="AA13" s="240" t="s">
        <v>57</v>
      </c>
    </row>
    <row r="14" spans="1:27" ht="14.25" thickBot="1">
      <c r="A14" s="65" t="s">
        <v>108</v>
      </c>
      <c r="B14" s="47">
        <v>1</v>
      </c>
      <c r="D14" s="73" t="s">
        <v>27</v>
      </c>
      <c r="E14" s="74">
        <v>0.31</v>
      </c>
      <c r="F14" s="24"/>
      <c r="G14" s="73">
        <v>12</v>
      </c>
      <c r="H14" s="74">
        <v>15</v>
      </c>
      <c r="K14" s="96" t="s">
        <v>0</v>
      </c>
      <c r="L14" s="97"/>
      <c r="M14" s="96" t="s">
        <v>0</v>
      </c>
      <c r="N14" s="98"/>
      <c r="O14" s="97" t="s">
        <v>75</v>
      </c>
      <c r="P14" s="275"/>
      <c r="Q14" s="276"/>
      <c r="R14" s="272"/>
      <c r="T14" s="99" t="s">
        <v>0</v>
      </c>
      <c r="U14" s="100" t="s">
        <v>75</v>
      </c>
      <c r="V14" s="96" t="s">
        <v>0</v>
      </c>
      <c r="W14" s="98"/>
      <c r="X14" s="97" t="s">
        <v>75</v>
      </c>
      <c r="Y14" s="271"/>
      <c r="Z14" s="248"/>
      <c r="AA14" s="241"/>
    </row>
    <row r="15" spans="1:27" ht="27.75" thickBot="1">
      <c r="A15" s="67" t="s">
        <v>109</v>
      </c>
      <c r="B15" s="70">
        <v>0</v>
      </c>
      <c r="D15" s="73" t="s">
        <v>28</v>
      </c>
      <c r="E15" s="74">
        <v>1.25</v>
      </c>
      <c r="F15" s="24"/>
      <c r="G15" s="73">
        <v>13</v>
      </c>
      <c r="H15" s="74">
        <v>15</v>
      </c>
      <c r="K15" s="8" t="s">
        <v>4</v>
      </c>
      <c r="L15" s="81" t="s">
        <v>216</v>
      </c>
      <c r="M15" s="8" t="s">
        <v>15</v>
      </c>
      <c r="N15" s="25" t="s">
        <v>17</v>
      </c>
      <c r="O15" s="9">
        <v>5</v>
      </c>
      <c r="P15" s="16" t="s">
        <v>51</v>
      </c>
      <c r="Q15" s="3" t="s">
        <v>58</v>
      </c>
      <c r="R15" s="9" t="s">
        <v>59</v>
      </c>
      <c r="T15" s="22" t="s">
        <v>84</v>
      </c>
      <c r="U15" s="78" t="s">
        <v>223</v>
      </c>
      <c r="V15" s="22" t="s">
        <v>42</v>
      </c>
      <c r="W15" s="28" t="s">
        <v>87</v>
      </c>
      <c r="X15" s="20">
        <v>2</v>
      </c>
      <c r="Y15" s="21" t="s">
        <v>53</v>
      </c>
      <c r="Z15" s="2" t="s">
        <v>42</v>
      </c>
      <c r="AA15" s="23" t="s">
        <v>60</v>
      </c>
    </row>
    <row r="16" spans="1:27">
      <c r="D16" s="73" t="s">
        <v>29</v>
      </c>
      <c r="E16" s="74">
        <v>14.75</v>
      </c>
      <c r="F16" s="24"/>
      <c r="G16" s="73">
        <v>14</v>
      </c>
      <c r="H16" s="74">
        <v>15</v>
      </c>
      <c r="K16" s="10" t="s">
        <v>5</v>
      </c>
      <c r="L16" s="80" t="s">
        <v>217</v>
      </c>
      <c r="M16" s="10"/>
      <c r="N16" s="26"/>
      <c r="O16" s="11"/>
      <c r="P16" s="17"/>
      <c r="Q16" s="1"/>
      <c r="R16" s="11"/>
      <c r="T16" s="4" t="s">
        <v>4</v>
      </c>
      <c r="U16" s="79" t="s">
        <v>214</v>
      </c>
      <c r="V16" s="8" t="s">
        <v>45</v>
      </c>
      <c r="W16" s="25" t="s">
        <v>54</v>
      </c>
      <c r="X16" s="9">
        <v>1</v>
      </c>
      <c r="Y16" s="19" t="s">
        <v>51</v>
      </c>
      <c r="Z16" s="5" t="s">
        <v>58</v>
      </c>
      <c r="AA16" s="6"/>
    </row>
    <row r="17" spans="4:27" ht="27.75" thickBot="1">
      <c r="D17" s="73" t="s">
        <v>30</v>
      </c>
      <c r="E17" s="74">
        <v>1.25</v>
      </c>
      <c r="F17" s="24"/>
      <c r="G17" s="73">
        <v>15</v>
      </c>
      <c r="H17" s="74">
        <v>15</v>
      </c>
      <c r="K17" s="12" t="s">
        <v>84</v>
      </c>
      <c r="L17" s="91" t="s">
        <v>215</v>
      </c>
      <c r="M17" s="12" t="s">
        <v>42</v>
      </c>
      <c r="N17" s="27" t="s">
        <v>17</v>
      </c>
      <c r="O17" s="15">
        <v>2</v>
      </c>
      <c r="P17" s="18" t="s">
        <v>51</v>
      </c>
      <c r="Q17" s="13" t="s">
        <v>88</v>
      </c>
      <c r="R17" s="14" t="s">
        <v>61</v>
      </c>
      <c r="T17" s="10" t="s">
        <v>5</v>
      </c>
      <c r="U17" s="80" t="s">
        <v>235</v>
      </c>
      <c r="V17" s="10" t="s">
        <v>46</v>
      </c>
      <c r="W17" s="26"/>
      <c r="X17" s="11"/>
      <c r="Y17" s="17" t="s">
        <v>51</v>
      </c>
      <c r="Z17" s="1"/>
      <c r="AA17" s="11"/>
    </row>
    <row r="18" spans="4:27">
      <c r="D18" s="73" t="s">
        <v>31</v>
      </c>
      <c r="E18" s="74">
        <v>0.31</v>
      </c>
      <c r="F18" s="24"/>
      <c r="G18" s="73">
        <v>16</v>
      </c>
      <c r="H18" s="74">
        <v>15</v>
      </c>
      <c r="T18" s="10" t="s">
        <v>6</v>
      </c>
      <c r="U18" s="80" t="s">
        <v>236</v>
      </c>
      <c r="V18" s="10" t="s">
        <v>47</v>
      </c>
      <c r="W18" s="26" t="s">
        <v>130</v>
      </c>
      <c r="X18" s="11">
        <v>1</v>
      </c>
      <c r="Y18" s="17" t="s">
        <v>51</v>
      </c>
      <c r="Z18" s="1" t="s">
        <v>77</v>
      </c>
      <c r="AA18" s="11"/>
    </row>
    <row r="19" spans="4:27">
      <c r="D19" s="73" t="s">
        <v>32</v>
      </c>
      <c r="E19" s="74">
        <v>17.63</v>
      </c>
      <c r="F19" s="24"/>
      <c r="G19" s="73">
        <v>17</v>
      </c>
      <c r="H19" s="74">
        <v>15</v>
      </c>
      <c r="T19" s="10" t="s">
        <v>7</v>
      </c>
      <c r="U19" s="80" t="s">
        <v>237</v>
      </c>
      <c r="V19" s="10" t="s">
        <v>48</v>
      </c>
      <c r="W19" s="26"/>
      <c r="X19" s="11"/>
      <c r="Y19" s="17" t="s">
        <v>51</v>
      </c>
      <c r="Z19" s="1"/>
      <c r="AA19" s="11"/>
    </row>
    <row r="20" spans="4:27">
      <c r="D20" s="73" t="s">
        <v>33</v>
      </c>
      <c r="E20" s="74">
        <v>1.5</v>
      </c>
      <c r="F20" s="24"/>
      <c r="G20" s="73">
        <v>18</v>
      </c>
      <c r="H20" s="74">
        <v>15</v>
      </c>
      <c r="T20" s="10" t="s">
        <v>8</v>
      </c>
      <c r="U20" s="80" t="s">
        <v>221</v>
      </c>
      <c r="V20" s="10" t="s">
        <v>8</v>
      </c>
      <c r="W20" s="26" t="s">
        <v>179</v>
      </c>
      <c r="X20" s="11">
        <v>2</v>
      </c>
      <c r="Y20" s="17" t="s">
        <v>52</v>
      </c>
      <c r="Z20" s="1"/>
      <c r="AA20" s="11"/>
    </row>
    <row r="21" spans="4:27" ht="29.25" customHeight="1">
      <c r="D21" s="73" t="s">
        <v>34</v>
      </c>
      <c r="E21" s="74">
        <v>0.77</v>
      </c>
      <c r="F21" s="24"/>
      <c r="G21" s="73">
        <v>19</v>
      </c>
      <c r="H21" s="74">
        <v>15</v>
      </c>
      <c r="T21" s="10" t="s">
        <v>9</v>
      </c>
      <c r="U21" s="80" t="s">
        <v>219</v>
      </c>
      <c r="V21" s="10" t="s">
        <v>9</v>
      </c>
      <c r="W21" s="26" t="s">
        <v>131</v>
      </c>
      <c r="X21" s="11">
        <v>2</v>
      </c>
      <c r="Y21" s="17" t="s">
        <v>51</v>
      </c>
      <c r="Z21" s="1" t="s">
        <v>77</v>
      </c>
      <c r="AA21" s="11"/>
    </row>
    <row r="22" spans="4:27" ht="27.75" customHeight="1">
      <c r="D22" s="73" t="s">
        <v>35</v>
      </c>
      <c r="E22" s="74">
        <v>4.75</v>
      </c>
      <c r="F22" s="24"/>
      <c r="G22" s="73">
        <v>20</v>
      </c>
      <c r="H22" s="74">
        <v>15</v>
      </c>
      <c r="T22" s="10" t="s">
        <v>10</v>
      </c>
      <c r="U22" s="80" t="s">
        <v>238</v>
      </c>
      <c r="V22" s="10" t="s">
        <v>10</v>
      </c>
      <c r="W22" s="26"/>
      <c r="X22" s="11"/>
      <c r="Y22" s="17" t="s">
        <v>51</v>
      </c>
      <c r="Z22" s="1"/>
      <c r="AA22" s="11"/>
    </row>
    <row r="23" spans="4:27">
      <c r="D23" s="73" t="s">
        <v>36</v>
      </c>
      <c r="E23" s="74">
        <v>1.63</v>
      </c>
      <c r="F23" s="24"/>
      <c r="G23" s="73">
        <v>21</v>
      </c>
      <c r="H23" s="74">
        <v>15</v>
      </c>
      <c r="T23" s="10" t="s">
        <v>11</v>
      </c>
      <c r="U23" s="80" t="s">
        <v>239</v>
      </c>
      <c r="V23" s="10" t="s">
        <v>11</v>
      </c>
      <c r="W23" s="26" t="s">
        <v>106</v>
      </c>
      <c r="X23" s="11">
        <v>2</v>
      </c>
      <c r="Y23" s="17" t="s">
        <v>52</v>
      </c>
      <c r="Z23" s="1" t="s">
        <v>116</v>
      </c>
      <c r="AA23" s="11"/>
    </row>
    <row r="24" spans="4:27">
      <c r="D24" s="73" t="s">
        <v>37</v>
      </c>
      <c r="E24" s="74">
        <v>5.25</v>
      </c>
      <c r="F24" s="24"/>
      <c r="G24" s="73">
        <v>22</v>
      </c>
      <c r="H24" s="74">
        <v>15</v>
      </c>
      <c r="T24" s="49" t="s">
        <v>98</v>
      </c>
      <c r="U24" s="81" t="s">
        <v>240</v>
      </c>
      <c r="V24" s="49" t="s">
        <v>98</v>
      </c>
      <c r="W24" s="3" t="s">
        <v>20</v>
      </c>
      <c r="X24" s="50">
        <v>2</v>
      </c>
      <c r="Y24" s="51" t="s">
        <v>52</v>
      </c>
      <c r="Z24" s="52" t="s">
        <v>117</v>
      </c>
      <c r="AA24" s="53" t="s">
        <v>100</v>
      </c>
    </row>
    <row r="25" spans="4:27" ht="27">
      <c r="D25" s="73" t="s">
        <v>41</v>
      </c>
      <c r="E25" s="74"/>
      <c r="F25" s="24"/>
      <c r="G25" s="73">
        <v>23</v>
      </c>
      <c r="H25" s="74">
        <v>15</v>
      </c>
      <c r="T25" s="31" t="s">
        <v>91</v>
      </c>
      <c r="U25" s="82" t="s">
        <v>240</v>
      </c>
      <c r="V25" s="111" t="s">
        <v>165</v>
      </c>
      <c r="W25" s="30" t="s">
        <v>17</v>
      </c>
      <c r="X25" s="29">
        <v>1</v>
      </c>
      <c r="Y25" s="42" t="s">
        <v>92</v>
      </c>
      <c r="Z25" s="30" t="s">
        <v>93</v>
      </c>
      <c r="AA25" s="23" t="s">
        <v>94</v>
      </c>
    </row>
    <row r="26" spans="4:27" ht="27">
      <c r="D26" s="73" t="s">
        <v>38</v>
      </c>
      <c r="E26" s="74"/>
      <c r="F26" s="24"/>
      <c r="G26" s="73">
        <v>24</v>
      </c>
      <c r="H26" s="74">
        <v>15</v>
      </c>
      <c r="T26" s="10" t="s">
        <v>12</v>
      </c>
      <c r="U26" s="80" t="s">
        <v>258</v>
      </c>
      <c r="V26" s="10" t="s">
        <v>12</v>
      </c>
      <c r="W26" s="26" t="s">
        <v>259</v>
      </c>
      <c r="X26" s="11">
        <v>2</v>
      </c>
      <c r="Y26" s="17" t="s">
        <v>260</v>
      </c>
      <c r="Z26" s="33" t="s">
        <v>113</v>
      </c>
      <c r="AA26" s="23" t="s">
        <v>90</v>
      </c>
    </row>
    <row r="27" spans="4:27" ht="27">
      <c r="D27" s="73" t="s">
        <v>39</v>
      </c>
      <c r="E27" s="74"/>
      <c r="F27" s="24"/>
      <c r="G27" s="73">
        <v>25</v>
      </c>
      <c r="H27" s="74">
        <v>15</v>
      </c>
      <c r="T27" s="31" t="s">
        <v>102</v>
      </c>
      <c r="U27" s="80" t="s">
        <v>240</v>
      </c>
      <c r="V27" s="31" t="s">
        <v>102</v>
      </c>
      <c r="W27" s="1" t="s">
        <v>131</v>
      </c>
      <c r="X27" s="29">
        <v>2</v>
      </c>
      <c r="Y27" s="42" t="s">
        <v>53</v>
      </c>
      <c r="Z27" s="33" t="s">
        <v>111</v>
      </c>
      <c r="AA27" s="11" t="s">
        <v>105</v>
      </c>
    </row>
    <row r="28" spans="4:27" ht="28.5" customHeight="1">
      <c r="G28" s="73">
        <v>26</v>
      </c>
      <c r="H28" s="74">
        <v>15</v>
      </c>
      <c r="T28" s="34" t="s">
        <v>103</v>
      </c>
      <c r="U28" s="93" t="s">
        <v>240</v>
      </c>
      <c r="V28" s="34" t="s">
        <v>103</v>
      </c>
      <c r="W28" s="48"/>
      <c r="X28" s="37"/>
      <c r="Y28" s="41" t="s">
        <v>53</v>
      </c>
      <c r="Z28" s="39" t="s">
        <v>111</v>
      </c>
      <c r="AA28" s="35" t="s">
        <v>105</v>
      </c>
    </row>
    <row r="29" spans="4:27">
      <c r="G29" s="73">
        <v>27</v>
      </c>
      <c r="H29" s="74">
        <v>15</v>
      </c>
      <c r="T29" s="31" t="s">
        <v>125</v>
      </c>
      <c r="U29" s="80" t="s">
        <v>222</v>
      </c>
      <c r="V29" s="46" t="s">
        <v>158</v>
      </c>
      <c r="W29" s="30" t="s">
        <v>133</v>
      </c>
      <c r="X29" s="29">
        <v>1</v>
      </c>
      <c r="Y29" s="17" t="s">
        <v>52</v>
      </c>
      <c r="Z29" s="30" t="s">
        <v>77</v>
      </c>
      <c r="AA29" s="23"/>
    </row>
    <row r="30" spans="4:27">
      <c r="G30" s="73">
        <v>28</v>
      </c>
      <c r="H30" s="74">
        <v>15</v>
      </c>
      <c r="T30" s="34" t="s">
        <v>157</v>
      </c>
      <c r="U30" s="93" t="s">
        <v>211</v>
      </c>
      <c r="V30" s="109"/>
      <c r="W30" s="36"/>
      <c r="X30" s="29"/>
      <c r="Y30" s="38"/>
      <c r="Z30" s="36"/>
      <c r="AA30" s="40"/>
    </row>
    <row r="31" spans="4:27">
      <c r="G31" s="73">
        <v>29</v>
      </c>
      <c r="H31" s="74">
        <v>15</v>
      </c>
      <c r="T31" s="31" t="s">
        <v>155</v>
      </c>
      <c r="U31" s="80" t="s">
        <v>218</v>
      </c>
      <c r="V31" s="104" t="s">
        <v>159</v>
      </c>
      <c r="W31" s="1" t="s">
        <v>133</v>
      </c>
      <c r="X31" s="11">
        <v>2</v>
      </c>
      <c r="Y31" s="17" t="s">
        <v>52</v>
      </c>
      <c r="Z31" s="1" t="s">
        <v>77</v>
      </c>
      <c r="AA31" s="11"/>
    </row>
    <row r="32" spans="4:27" ht="28.5" customHeight="1" thickBot="1">
      <c r="G32" s="73">
        <v>30</v>
      </c>
      <c r="H32" s="74">
        <v>15</v>
      </c>
      <c r="T32" s="32" t="s">
        <v>156</v>
      </c>
      <c r="U32" s="94" t="s">
        <v>241</v>
      </c>
      <c r="V32" s="105"/>
      <c r="W32" s="43"/>
      <c r="X32" s="7"/>
      <c r="Y32" s="108"/>
      <c r="Z32" s="43"/>
      <c r="AA32" s="7"/>
    </row>
    <row r="33" spans="7:27" ht="27.75" customHeight="1">
      <c r="G33" s="73">
        <v>31</v>
      </c>
      <c r="H33" s="74">
        <v>15</v>
      </c>
      <c r="T33" s="30" t="s">
        <v>43</v>
      </c>
      <c r="U33" s="1" t="s">
        <v>220</v>
      </c>
      <c r="V33" s="30" t="s">
        <v>181</v>
      </c>
      <c r="W33" s="1" t="s">
        <v>87</v>
      </c>
      <c r="X33" s="1">
        <v>1</v>
      </c>
      <c r="Y33" s="1"/>
      <c r="Z33" s="1" t="s">
        <v>58</v>
      </c>
      <c r="AA33" s="33" t="s">
        <v>185</v>
      </c>
    </row>
    <row r="34" spans="7:27" ht="14.25" thickBot="1">
      <c r="G34" s="75">
        <v>32</v>
      </c>
      <c r="H34" s="74">
        <v>15</v>
      </c>
      <c r="T34" s="30" t="s">
        <v>44</v>
      </c>
      <c r="U34" s="1" t="s">
        <v>210</v>
      </c>
      <c r="V34" s="30" t="s">
        <v>181</v>
      </c>
      <c r="W34" s="1"/>
      <c r="X34" s="1"/>
      <c r="Y34" s="1"/>
      <c r="Z34" s="1"/>
      <c r="AA34" s="1"/>
    </row>
    <row r="35" spans="7:27">
      <c r="G35" s="73">
        <v>33</v>
      </c>
      <c r="H35" s="74">
        <v>15</v>
      </c>
      <c r="T35" s="30" t="s">
        <v>43</v>
      </c>
      <c r="U35" s="1" t="s">
        <v>220</v>
      </c>
      <c r="V35" s="1" t="s">
        <v>182</v>
      </c>
      <c r="W35" s="1" t="s">
        <v>184</v>
      </c>
      <c r="X35" s="1">
        <v>1</v>
      </c>
      <c r="Y35" s="1"/>
      <c r="Z35" s="1" t="s">
        <v>58</v>
      </c>
      <c r="AA35" s="1"/>
    </row>
    <row r="36" spans="7:27">
      <c r="G36" s="173">
        <v>34</v>
      </c>
      <c r="H36" s="54">
        <v>15</v>
      </c>
      <c r="T36" s="30" t="s">
        <v>44</v>
      </c>
      <c r="U36" s="1" t="s">
        <v>210</v>
      </c>
      <c r="V36" s="1" t="s">
        <v>182</v>
      </c>
      <c r="W36" s="1"/>
      <c r="X36" s="1"/>
      <c r="Y36" s="1"/>
      <c r="Z36" s="1"/>
      <c r="AA36" s="1"/>
    </row>
    <row r="37" spans="7:27">
      <c r="G37" s="173">
        <v>35</v>
      </c>
      <c r="H37" s="54">
        <v>15</v>
      </c>
      <c r="T37" s="30" t="s">
        <v>43</v>
      </c>
      <c r="U37" s="1" t="s">
        <v>220</v>
      </c>
      <c r="V37" s="1" t="s">
        <v>183</v>
      </c>
      <c r="W37" s="1" t="s">
        <v>184</v>
      </c>
      <c r="X37" s="1">
        <v>2</v>
      </c>
      <c r="Y37" s="1"/>
      <c r="Z37" s="1" t="s">
        <v>58</v>
      </c>
      <c r="AA37" s="1"/>
    </row>
    <row r="38" spans="7:27">
      <c r="G38" s="173">
        <v>36</v>
      </c>
      <c r="H38" s="54">
        <v>15</v>
      </c>
      <c r="T38" s="30" t="s">
        <v>44</v>
      </c>
      <c r="U38" s="1" t="s">
        <v>210</v>
      </c>
      <c r="V38" s="1" t="s">
        <v>183</v>
      </c>
      <c r="W38" s="1"/>
      <c r="X38" s="1"/>
      <c r="Y38" s="1"/>
      <c r="Z38" s="1"/>
      <c r="AA38" s="1"/>
    </row>
    <row r="39" spans="7:27">
      <c r="G39" s="173">
        <v>37</v>
      </c>
      <c r="H39" s="54">
        <v>15</v>
      </c>
    </row>
    <row r="40" spans="7:27" ht="26.25" customHeight="1">
      <c r="G40" s="173">
        <v>38</v>
      </c>
      <c r="H40" s="54">
        <v>15</v>
      </c>
    </row>
    <row r="41" spans="7:27">
      <c r="G41" s="173">
        <v>39</v>
      </c>
      <c r="H41" s="54">
        <v>15</v>
      </c>
    </row>
    <row r="42" spans="7:27">
      <c r="G42" s="173">
        <v>40</v>
      </c>
      <c r="H42" s="54">
        <v>3.75</v>
      </c>
    </row>
  </sheetData>
  <mergeCells count="14">
    <mergeCell ref="K13:L13"/>
    <mergeCell ref="P13:P14"/>
    <mergeCell ref="Q13:Q14"/>
    <mergeCell ref="M3:Q3"/>
    <mergeCell ref="Z13:Z14"/>
    <mergeCell ref="M13:O13"/>
    <mergeCell ref="M4:Q11"/>
    <mergeCell ref="AA13:AA14"/>
    <mergeCell ref="V3:Z3"/>
    <mergeCell ref="R13:R14"/>
    <mergeCell ref="T13:U13"/>
    <mergeCell ref="Y13:Y14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workbookViewId="0">
      <selection activeCell="I1" sqref="I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71</v>
      </c>
    </row>
    <row r="2" spans="1:27" ht="13.5" customHeight="1" thickBot="1">
      <c r="A2" s="95" t="s">
        <v>144</v>
      </c>
      <c r="B2" s="63" t="s">
        <v>65</v>
      </c>
      <c r="C2" t="s">
        <v>2</v>
      </c>
      <c r="F2" t="s">
        <v>76</v>
      </c>
      <c r="J2" t="s">
        <v>3</v>
      </c>
      <c r="S2" t="s">
        <v>14</v>
      </c>
    </row>
    <row r="3" spans="1:27" ht="14.25" thickBot="1">
      <c r="A3" s="64"/>
      <c r="B3" s="110"/>
      <c r="D3" s="83" t="s">
        <v>81</v>
      </c>
      <c r="E3" s="84">
        <v>1.63</v>
      </c>
      <c r="F3" s="24"/>
      <c r="G3" s="71">
        <v>1</v>
      </c>
      <c r="H3" s="72">
        <v>4.5</v>
      </c>
      <c r="K3" s="77" t="s">
        <v>79</v>
      </c>
      <c r="L3" s="77" t="s">
        <v>81</v>
      </c>
      <c r="M3" s="249" t="s">
        <v>82</v>
      </c>
      <c r="N3" s="250"/>
      <c r="O3" s="250"/>
      <c r="P3" s="250"/>
      <c r="Q3" s="251"/>
      <c r="T3" s="77" t="s">
        <v>80</v>
      </c>
      <c r="U3" s="77" t="s">
        <v>166</v>
      </c>
      <c r="V3" s="252" t="s">
        <v>83</v>
      </c>
      <c r="W3" s="252"/>
      <c r="X3" s="252"/>
      <c r="Y3" s="252"/>
      <c r="Z3" s="252"/>
    </row>
    <row r="4" spans="1:27" ht="14.25" thickBot="1">
      <c r="A4" s="65"/>
      <c r="B4" s="60"/>
      <c r="D4" s="85" t="s">
        <v>17</v>
      </c>
      <c r="E4" s="86">
        <v>26</v>
      </c>
      <c r="F4" s="24"/>
      <c r="G4" s="73">
        <v>2</v>
      </c>
      <c r="H4" s="72">
        <v>20.25</v>
      </c>
      <c r="K4" s="77" t="s">
        <v>86</v>
      </c>
      <c r="L4" s="77" t="s">
        <v>193</v>
      </c>
      <c r="M4" s="253" t="s">
        <v>62</v>
      </c>
      <c r="N4" s="254"/>
      <c r="O4" s="254"/>
      <c r="P4" s="254"/>
      <c r="Q4" s="255"/>
      <c r="T4" s="77" t="s">
        <v>84</v>
      </c>
      <c r="U4" s="77" t="s">
        <v>201</v>
      </c>
      <c r="V4" s="253" t="s">
        <v>164</v>
      </c>
      <c r="W4" s="254"/>
      <c r="X4" s="254"/>
      <c r="Y4" s="254"/>
      <c r="Z4" s="254"/>
    </row>
    <row r="5" spans="1:27">
      <c r="A5" s="65"/>
      <c r="B5" s="47"/>
      <c r="D5" s="85" t="s">
        <v>130</v>
      </c>
      <c r="E5" s="86">
        <v>28.5</v>
      </c>
      <c r="F5" s="24"/>
      <c r="G5" s="73">
        <v>3</v>
      </c>
      <c r="H5" s="72">
        <v>13</v>
      </c>
      <c r="K5" s="77" t="s">
        <v>85</v>
      </c>
      <c r="L5" s="77" t="s">
        <v>201</v>
      </c>
      <c r="M5" s="256"/>
      <c r="N5" s="257"/>
      <c r="O5" s="257"/>
      <c r="P5" s="257"/>
      <c r="Q5" s="258"/>
      <c r="T5" s="77" t="s">
        <v>85</v>
      </c>
      <c r="U5" s="77" t="s">
        <v>204</v>
      </c>
      <c r="V5" s="256"/>
      <c r="W5" s="257"/>
      <c r="X5" s="257"/>
      <c r="Y5" s="257"/>
      <c r="Z5" s="257"/>
    </row>
    <row r="6" spans="1:27">
      <c r="A6" s="64" t="s">
        <v>63</v>
      </c>
      <c r="B6" s="68" t="s">
        <v>124</v>
      </c>
      <c r="D6" s="85" t="s">
        <v>131</v>
      </c>
      <c r="E6" s="86">
        <v>6</v>
      </c>
      <c r="F6" s="24"/>
      <c r="G6" s="73">
        <v>4</v>
      </c>
      <c r="H6" s="74">
        <v>15</v>
      </c>
      <c r="K6" s="77" t="s">
        <v>43</v>
      </c>
      <c r="L6" s="77" t="s">
        <v>201</v>
      </c>
      <c r="M6" s="256"/>
      <c r="N6" s="257"/>
      <c r="O6" s="257"/>
      <c r="P6" s="257"/>
      <c r="Q6" s="258"/>
      <c r="T6" s="77" t="s">
        <v>43</v>
      </c>
      <c r="U6" s="77" t="s">
        <v>205</v>
      </c>
      <c r="V6" s="256"/>
      <c r="W6" s="257"/>
      <c r="X6" s="257"/>
      <c r="Y6" s="257"/>
      <c r="Z6" s="257"/>
    </row>
    <row r="7" spans="1:27">
      <c r="A7" s="65" t="s">
        <v>64</v>
      </c>
      <c r="B7" s="47" t="s">
        <v>95</v>
      </c>
      <c r="D7" s="85" t="s">
        <v>55</v>
      </c>
      <c r="E7" s="86">
        <v>14</v>
      </c>
      <c r="F7" s="24"/>
      <c r="G7" s="73">
        <v>5</v>
      </c>
      <c r="H7" s="74">
        <v>15</v>
      </c>
      <c r="K7" s="77" t="s">
        <v>44</v>
      </c>
      <c r="L7" s="77" t="s">
        <v>201</v>
      </c>
      <c r="M7" s="256"/>
      <c r="N7" s="257"/>
      <c r="O7" s="257"/>
      <c r="P7" s="257"/>
      <c r="Q7" s="258"/>
      <c r="T7" s="77" t="s">
        <v>44</v>
      </c>
      <c r="U7" s="77" t="s">
        <v>205</v>
      </c>
      <c r="V7" s="256"/>
      <c r="W7" s="257"/>
      <c r="X7" s="257"/>
      <c r="Y7" s="257"/>
      <c r="Z7" s="257"/>
    </row>
    <row r="8" spans="1:27">
      <c r="A8" s="65" t="s">
        <v>72</v>
      </c>
      <c r="B8" s="47" t="s">
        <v>74</v>
      </c>
      <c r="D8" s="85" t="s">
        <v>106</v>
      </c>
      <c r="E8" s="86">
        <v>14</v>
      </c>
      <c r="F8" s="24"/>
      <c r="G8" s="73">
        <v>6</v>
      </c>
      <c r="H8" s="74">
        <v>6</v>
      </c>
      <c r="K8" s="77" t="s">
        <v>96</v>
      </c>
      <c r="L8" s="77" t="s">
        <v>202</v>
      </c>
      <c r="M8" s="259"/>
      <c r="N8" s="260"/>
      <c r="O8" s="260"/>
      <c r="P8" s="260"/>
      <c r="Q8" s="261"/>
      <c r="T8" s="77" t="s">
        <v>118</v>
      </c>
      <c r="U8" s="77" t="s">
        <v>201</v>
      </c>
      <c r="V8" s="259"/>
      <c r="W8" s="260"/>
      <c r="X8" s="260"/>
      <c r="Y8" s="260"/>
      <c r="Z8" s="260"/>
    </row>
    <row r="9" spans="1:27">
      <c r="A9" s="65" t="s">
        <v>73</v>
      </c>
      <c r="B9" s="174" t="s">
        <v>180</v>
      </c>
      <c r="D9" s="85" t="s">
        <v>132</v>
      </c>
      <c r="E9" s="86">
        <v>18</v>
      </c>
      <c r="F9" s="24"/>
      <c r="G9" s="73">
        <v>7</v>
      </c>
      <c r="H9" s="74">
        <v>21.75</v>
      </c>
      <c r="K9" s="77" t="s">
        <v>97</v>
      </c>
      <c r="L9" s="77" t="s">
        <v>201</v>
      </c>
      <c r="M9" s="259"/>
      <c r="N9" s="260"/>
      <c r="O9" s="260"/>
      <c r="P9" s="260"/>
      <c r="Q9" s="261"/>
      <c r="T9" s="77" t="s">
        <v>119</v>
      </c>
      <c r="U9" s="77" t="s">
        <v>204</v>
      </c>
      <c r="V9" s="259"/>
      <c r="W9" s="260"/>
      <c r="X9" s="260"/>
      <c r="Y9" s="260"/>
      <c r="Z9" s="260"/>
    </row>
    <row r="10" spans="1:27">
      <c r="A10" s="65" t="s">
        <v>70</v>
      </c>
      <c r="B10" s="174">
        <v>16</v>
      </c>
      <c r="D10" s="85" t="s">
        <v>104</v>
      </c>
      <c r="E10" s="86">
        <v>0</v>
      </c>
      <c r="F10" s="24"/>
      <c r="G10" s="73">
        <v>8</v>
      </c>
      <c r="H10" s="74">
        <v>15</v>
      </c>
      <c r="K10" s="77" t="s">
        <v>9</v>
      </c>
      <c r="L10" s="77" t="s">
        <v>203</v>
      </c>
      <c r="M10" s="259"/>
      <c r="N10" s="260"/>
      <c r="O10" s="260"/>
      <c r="P10" s="260"/>
      <c r="Q10" s="261"/>
      <c r="T10" s="77"/>
      <c r="U10" s="77" t="s">
        <v>204</v>
      </c>
      <c r="V10" s="273"/>
      <c r="W10" s="274"/>
      <c r="X10" s="274"/>
      <c r="Y10" s="274"/>
      <c r="Z10" s="274"/>
    </row>
    <row r="11" spans="1:27">
      <c r="A11" s="65" t="s">
        <v>66</v>
      </c>
      <c r="B11" s="47">
        <v>2</v>
      </c>
      <c r="D11" s="85" t="s">
        <v>133</v>
      </c>
      <c r="E11" s="86">
        <v>8</v>
      </c>
      <c r="F11" s="24"/>
      <c r="G11" s="73">
        <v>9</v>
      </c>
      <c r="H11" s="74">
        <v>15</v>
      </c>
      <c r="K11" s="77" t="s">
        <v>10</v>
      </c>
      <c r="L11" s="77" t="s">
        <v>201</v>
      </c>
      <c r="M11" s="263"/>
      <c r="N11" s="264"/>
      <c r="O11" s="264"/>
      <c r="P11" s="264"/>
      <c r="Q11" s="265"/>
      <c r="T11" s="77"/>
      <c r="U11" s="77" t="s">
        <v>204</v>
      </c>
      <c r="V11" s="273"/>
      <c r="W11" s="274"/>
      <c r="X11" s="274"/>
      <c r="Y11" s="274"/>
      <c r="Z11" s="274"/>
    </row>
    <row r="12" spans="1:27" ht="14.25" thickBot="1">
      <c r="A12" s="65" t="s">
        <v>67</v>
      </c>
      <c r="B12" s="47">
        <v>7</v>
      </c>
      <c r="D12" s="85" t="s">
        <v>87</v>
      </c>
      <c r="E12" s="86">
        <v>17.25</v>
      </c>
      <c r="F12" s="24"/>
      <c r="G12" s="73">
        <v>10</v>
      </c>
      <c r="H12" s="74">
        <v>15</v>
      </c>
      <c r="K12" t="s">
        <v>78</v>
      </c>
      <c r="T12" t="s">
        <v>120</v>
      </c>
    </row>
    <row r="13" spans="1:27" ht="27.75" customHeight="1">
      <c r="A13" s="66" t="s">
        <v>68</v>
      </c>
      <c r="B13" s="69">
        <v>1</v>
      </c>
      <c r="D13" s="85" t="s">
        <v>134</v>
      </c>
      <c r="E13" s="86">
        <v>1</v>
      </c>
      <c r="F13" s="24"/>
      <c r="G13" s="73">
        <v>11</v>
      </c>
      <c r="H13" s="74">
        <v>15</v>
      </c>
      <c r="K13" s="242" t="s">
        <v>146</v>
      </c>
      <c r="L13" s="244"/>
      <c r="M13" s="267" t="s">
        <v>147</v>
      </c>
      <c r="N13" s="268"/>
      <c r="O13" s="269"/>
      <c r="P13" s="270" t="s">
        <v>50</v>
      </c>
      <c r="Q13" s="247" t="s">
        <v>56</v>
      </c>
      <c r="R13" s="240" t="s">
        <v>57</v>
      </c>
      <c r="T13" s="242" t="s">
        <v>146</v>
      </c>
      <c r="U13" s="243"/>
      <c r="V13" s="267" t="s">
        <v>147</v>
      </c>
      <c r="W13" s="268"/>
      <c r="X13" s="269"/>
      <c r="Y13" s="270" t="s">
        <v>50</v>
      </c>
      <c r="Z13" s="247" t="s">
        <v>56</v>
      </c>
      <c r="AA13" s="240" t="s">
        <v>57</v>
      </c>
    </row>
    <row r="14" spans="1:27" ht="14.25" thickBot="1">
      <c r="A14" s="65" t="s">
        <v>108</v>
      </c>
      <c r="B14" s="47">
        <v>2</v>
      </c>
      <c r="D14" s="85" t="s">
        <v>135</v>
      </c>
      <c r="E14" s="86">
        <v>0.31</v>
      </c>
      <c r="F14" s="24"/>
      <c r="G14" s="73">
        <v>12</v>
      </c>
      <c r="H14" s="74">
        <v>15</v>
      </c>
      <c r="K14" s="99" t="s">
        <v>0</v>
      </c>
      <c r="L14" s="103"/>
      <c r="M14" s="99" t="s">
        <v>0</v>
      </c>
      <c r="N14" s="103"/>
      <c r="O14" s="100" t="s">
        <v>75</v>
      </c>
      <c r="P14" s="271"/>
      <c r="Q14" s="248"/>
      <c r="R14" s="241"/>
      <c r="T14" s="99" t="s">
        <v>0</v>
      </c>
      <c r="U14" s="100" t="s">
        <v>89</v>
      </c>
      <c r="V14" s="96" t="s">
        <v>0</v>
      </c>
      <c r="W14" s="98"/>
      <c r="X14" s="97" t="s">
        <v>75</v>
      </c>
      <c r="Y14" s="271"/>
      <c r="Z14" s="248"/>
      <c r="AA14" s="241"/>
    </row>
    <row r="15" spans="1:27" ht="41.25" thickBot="1">
      <c r="A15" s="67" t="s">
        <v>109</v>
      </c>
      <c r="B15" s="70">
        <v>1</v>
      </c>
      <c r="D15" s="85" t="s">
        <v>136</v>
      </c>
      <c r="E15" s="86">
        <v>1.25</v>
      </c>
      <c r="F15" s="24"/>
      <c r="G15" s="73">
        <v>13</v>
      </c>
      <c r="H15" s="74">
        <v>15</v>
      </c>
      <c r="K15" s="4" t="s">
        <v>4</v>
      </c>
      <c r="L15" s="106" t="s">
        <v>206</v>
      </c>
      <c r="M15" s="4" t="s">
        <v>150</v>
      </c>
      <c r="N15" s="5" t="s">
        <v>17</v>
      </c>
      <c r="O15" s="6">
        <v>4</v>
      </c>
      <c r="P15" s="19" t="s">
        <v>51</v>
      </c>
      <c r="Q15" s="5" t="s">
        <v>58</v>
      </c>
      <c r="R15" s="6" t="s">
        <v>59</v>
      </c>
      <c r="T15" s="22" t="s">
        <v>84</v>
      </c>
      <c r="U15" s="78" t="s">
        <v>201</v>
      </c>
      <c r="V15" s="22" t="s">
        <v>42</v>
      </c>
      <c r="W15" s="28" t="s">
        <v>87</v>
      </c>
      <c r="X15" s="20">
        <v>2</v>
      </c>
      <c r="Y15" s="21" t="s">
        <v>53</v>
      </c>
      <c r="Z15" s="2" t="s">
        <v>42</v>
      </c>
      <c r="AA15" s="23" t="s">
        <v>60</v>
      </c>
    </row>
    <row r="16" spans="1:27">
      <c r="D16" s="85" t="s">
        <v>107</v>
      </c>
      <c r="E16" s="86">
        <v>14.75</v>
      </c>
      <c r="F16" s="24"/>
      <c r="G16" s="73">
        <v>14</v>
      </c>
      <c r="H16" s="74">
        <v>15</v>
      </c>
      <c r="K16" s="10" t="s">
        <v>5</v>
      </c>
      <c r="L16" s="107" t="s">
        <v>201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209</v>
      </c>
      <c r="V16" s="8" t="s">
        <v>45</v>
      </c>
      <c r="W16" s="25" t="s">
        <v>17</v>
      </c>
      <c r="X16" s="9">
        <v>1</v>
      </c>
      <c r="Y16" s="19" t="s">
        <v>51</v>
      </c>
      <c r="Z16" s="5" t="s">
        <v>58</v>
      </c>
      <c r="AA16" s="6"/>
    </row>
    <row r="17" spans="2:27">
      <c r="B17" s="24"/>
      <c r="D17" s="85" t="s">
        <v>137</v>
      </c>
      <c r="E17" s="86">
        <v>1.25</v>
      </c>
      <c r="F17" s="24"/>
      <c r="G17" s="73">
        <v>15</v>
      </c>
      <c r="H17" s="74">
        <v>15</v>
      </c>
      <c r="K17" s="10" t="s">
        <v>6</v>
      </c>
      <c r="L17" s="107" t="s">
        <v>207</v>
      </c>
      <c r="M17" s="10" t="s">
        <v>149</v>
      </c>
      <c r="N17" s="1" t="s">
        <v>17</v>
      </c>
      <c r="O17" s="11">
        <v>5</v>
      </c>
      <c r="P17" s="17" t="s">
        <v>152</v>
      </c>
      <c r="Q17" s="1" t="s">
        <v>58</v>
      </c>
      <c r="R17" s="11" t="s">
        <v>59</v>
      </c>
      <c r="T17" s="10" t="s">
        <v>5</v>
      </c>
      <c r="U17" s="80" t="s">
        <v>209</v>
      </c>
      <c r="V17" s="10" t="s">
        <v>46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128</v>
      </c>
      <c r="E18" s="86">
        <v>0.31</v>
      </c>
      <c r="F18" s="24"/>
      <c r="G18" s="73">
        <v>16</v>
      </c>
      <c r="H18" s="74">
        <v>15</v>
      </c>
      <c r="K18" s="10" t="s">
        <v>7</v>
      </c>
      <c r="L18" s="107" t="s">
        <v>201</v>
      </c>
      <c r="M18" s="10"/>
      <c r="N18" s="1"/>
      <c r="O18" s="11"/>
      <c r="P18" s="17" t="s">
        <v>92</v>
      </c>
      <c r="Q18" s="1"/>
      <c r="R18" s="11"/>
      <c r="T18" s="10" t="s">
        <v>6</v>
      </c>
      <c r="U18" s="80" t="s">
        <v>209</v>
      </c>
      <c r="V18" s="10" t="s">
        <v>47</v>
      </c>
      <c r="W18" s="26" t="s">
        <v>130</v>
      </c>
      <c r="X18" s="11">
        <v>1</v>
      </c>
      <c r="Y18" s="17" t="s">
        <v>51</v>
      </c>
      <c r="Z18" s="1" t="s">
        <v>77</v>
      </c>
      <c r="AA18" s="11"/>
    </row>
    <row r="19" spans="2:27" ht="27">
      <c r="D19" s="85" t="s">
        <v>49</v>
      </c>
      <c r="E19" s="86">
        <v>17.63</v>
      </c>
      <c r="F19" s="24"/>
      <c r="G19" s="73">
        <v>17</v>
      </c>
      <c r="H19" s="74">
        <v>15</v>
      </c>
      <c r="K19" s="22" t="s">
        <v>84</v>
      </c>
      <c r="L19" s="101" t="s">
        <v>193</v>
      </c>
      <c r="M19" s="22" t="s">
        <v>42</v>
      </c>
      <c r="N19" s="2" t="s">
        <v>17</v>
      </c>
      <c r="O19" s="20">
        <v>2</v>
      </c>
      <c r="P19" s="21" t="s">
        <v>51</v>
      </c>
      <c r="Q19" s="2" t="s">
        <v>88</v>
      </c>
      <c r="R19" s="23" t="s">
        <v>61</v>
      </c>
      <c r="T19" s="10" t="s">
        <v>7</v>
      </c>
      <c r="U19" s="80" t="s">
        <v>209</v>
      </c>
      <c r="V19" s="10" t="s">
        <v>48</v>
      </c>
      <c r="W19" s="26"/>
      <c r="X19" s="11"/>
      <c r="Y19" s="17" t="s">
        <v>51</v>
      </c>
      <c r="Z19" s="1"/>
      <c r="AA19" s="11"/>
    </row>
    <row r="20" spans="2:27">
      <c r="D20" s="85" t="s">
        <v>126</v>
      </c>
      <c r="E20" s="86">
        <v>1.5</v>
      </c>
      <c r="F20" s="24"/>
      <c r="G20" s="73">
        <v>18</v>
      </c>
      <c r="H20" s="74">
        <v>15</v>
      </c>
      <c r="K20" s="31" t="s">
        <v>96</v>
      </c>
      <c r="L20" s="107" t="s">
        <v>202</v>
      </c>
      <c r="M20" s="31" t="s">
        <v>151</v>
      </c>
      <c r="N20" s="1" t="s">
        <v>133</v>
      </c>
      <c r="O20" s="11">
        <v>3</v>
      </c>
      <c r="P20" s="17" t="s">
        <v>153</v>
      </c>
      <c r="Q20" s="1" t="s">
        <v>58</v>
      </c>
      <c r="R20" s="11" t="s">
        <v>59</v>
      </c>
      <c r="T20" s="10" t="s">
        <v>8</v>
      </c>
      <c r="U20" s="80" t="s">
        <v>209</v>
      </c>
      <c r="V20" s="10" t="s">
        <v>8</v>
      </c>
      <c r="W20" s="26" t="s">
        <v>55</v>
      </c>
      <c r="X20" s="11">
        <v>2</v>
      </c>
      <c r="Y20" s="17" t="s">
        <v>52</v>
      </c>
      <c r="Z20" s="1"/>
      <c r="AA20" s="11"/>
    </row>
    <row r="21" spans="2:27" ht="29.25" customHeight="1">
      <c r="D21" s="85" t="s">
        <v>138</v>
      </c>
      <c r="E21" s="86">
        <v>0.77</v>
      </c>
      <c r="F21" s="24"/>
      <c r="G21" s="73">
        <v>19</v>
      </c>
      <c r="H21" s="74">
        <v>15</v>
      </c>
      <c r="K21" s="31" t="s">
        <v>97</v>
      </c>
      <c r="L21" s="107" t="s">
        <v>201</v>
      </c>
      <c r="M21" s="10"/>
      <c r="N21" s="1"/>
      <c r="O21" s="11"/>
      <c r="P21" s="17" t="s">
        <v>153</v>
      </c>
      <c r="Q21" s="1"/>
      <c r="R21" s="11"/>
      <c r="T21" s="10" t="s">
        <v>9</v>
      </c>
      <c r="U21" s="80" t="s">
        <v>209</v>
      </c>
      <c r="V21" s="10" t="s">
        <v>9</v>
      </c>
      <c r="W21" s="26" t="s">
        <v>131</v>
      </c>
      <c r="X21" s="11">
        <v>2</v>
      </c>
      <c r="Y21" s="17" t="s">
        <v>51</v>
      </c>
      <c r="Z21" s="1" t="s">
        <v>160</v>
      </c>
      <c r="AA21" s="11"/>
    </row>
    <row r="22" spans="2:27" ht="27.75" customHeight="1">
      <c r="D22" s="85" t="s">
        <v>139</v>
      </c>
      <c r="E22" s="86">
        <v>4.75</v>
      </c>
      <c r="F22" s="24"/>
      <c r="G22" s="73">
        <v>20</v>
      </c>
      <c r="H22" s="74">
        <v>15</v>
      </c>
      <c r="K22" s="31" t="s">
        <v>9</v>
      </c>
      <c r="L22" s="107" t="s">
        <v>208</v>
      </c>
      <c r="M22" s="10" t="s">
        <v>154</v>
      </c>
      <c r="N22" s="1" t="s">
        <v>87</v>
      </c>
      <c r="O22" s="11">
        <v>3</v>
      </c>
      <c r="P22" s="17" t="s">
        <v>92</v>
      </c>
      <c r="Q22" s="1" t="s">
        <v>58</v>
      </c>
      <c r="R22" s="11" t="s">
        <v>59</v>
      </c>
      <c r="T22" s="10" t="s">
        <v>10</v>
      </c>
      <c r="U22" s="80" t="s">
        <v>209</v>
      </c>
      <c r="V22" s="10" t="s">
        <v>10</v>
      </c>
      <c r="W22" s="26"/>
      <c r="X22" s="11"/>
      <c r="Y22" s="17" t="s">
        <v>51</v>
      </c>
      <c r="Z22" s="1"/>
      <c r="AA22" s="11"/>
    </row>
    <row r="23" spans="2:27">
      <c r="D23" s="85" t="s">
        <v>140</v>
      </c>
      <c r="E23" s="86">
        <v>1.63</v>
      </c>
      <c r="F23" s="24"/>
      <c r="G23" s="73">
        <v>21</v>
      </c>
      <c r="H23" s="74">
        <v>15</v>
      </c>
      <c r="K23" s="31" t="s">
        <v>10</v>
      </c>
      <c r="L23" s="77" t="s">
        <v>201</v>
      </c>
      <c r="M23" s="1"/>
      <c r="N23" s="1"/>
      <c r="O23" s="1"/>
      <c r="P23" s="112" t="s">
        <v>92</v>
      </c>
      <c r="Q23" s="1"/>
      <c r="R23" s="11"/>
      <c r="T23" s="10" t="s">
        <v>11</v>
      </c>
      <c r="U23" s="80" t="s">
        <v>209</v>
      </c>
      <c r="V23" s="10" t="s">
        <v>11</v>
      </c>
      <c r="W23" s="26" t="s">
        <v>106</v>
      </c>
      <c r="X23" s="11">
        <v>2</v>
      </c>
      <c r="Y23" s="17" t="s">
        <v>52</v>
      </c>
      <c r="Z23" s="1" t="s">
        <v>116</v>
      </c>
      <c r="AA23" s="11"/>
    </row>
    <row r="24" spans="2:27" ht="26.25" customHeight="1">
      <c r="D24" s="85" t="s">
        <v>129</v>
      </c>
      <c r="E24" s="86">
        <v>5.25</v>
      </c>
      <c r="F24" s="24"/>
      <c r="G24" s="73">
        <v>22</v>
      </c>
      <c r="H24" s="74">
        <v>15</v>
      </c>
      <c r="K24" s="31" t="s">
        <v>43</v>
      </c>
      <c r="L24" s="1" t="s">
        <v>201</v>
      </c>
      <c r="M24" s="30" t="s">
        <v>181</v>
      </c>
      <c r="N24" s="1" t="s">
        <v>87</v>
      </c>
      <c r="O24" s="1">
        <v>2</v>
      </c>
      <c r="P24" s="112" t="s">
        <v>92</v>
      </c>
      <c r="Q24" s="1" t="s">
        <v>58</v>
      </c>
      <c r="R24" s="23" t="s">
        <v>185</v>
      </c>
      <c r="T24" s="10" t="s">
        <v>12</v>
      </c>
      <c r="U24" s="80" t="s">
        <v>209</v>
      </c>
      <c r="V24" s="10" t="s">
        <v>12</v>
      </c>
      <c r="W24" s="26" t="s">
        <v>132</v>
      </c>
      <c r="X24" s="11">
        <v>2</v>
      </c>
      <c r="Y24" s="17" t="s">
        <v>52</v>
      </c>
      <c r="Z24" s="2" t="s">
        <v>114</v>
      </c>
      <c r="AA24" s="23" t="s">
        <v>90</v>
      </c>
    </row>
    <row r="25" spans="2:27" ht="41.25" thickBot="1">
      <c r="D25" s="85" t="s">
        <v>127</v>
      </c>
      <c r="E25" s="86"/>
      <c r="F25" s="24"/>
      <c r="G25" s="73">
        <v>23</v>
      </c>
      <c r="H25" s="74">
        <v>15</v>
      </c>
      <c r="K25" s="32" t="s">
        <v>44</v>
      </c>
      <c r="L25" s="43" t="s">
        <v>201</v>
      </c>
      <c r="M25" s="131" t="s">
        <v>181</v>
      </c>
      <c r="N25" s="43"/>
      <c r="O25" s="43"/>
      <c r="P25" s="127" t="s">
        <v>92</v>
      </c>
      <c r="Q25" s="43"/>
      <c r="R25" s="7"/>
      <c r="T25" s="55" t="s">
        <v>91</v>
      </c>
      <c r="U25" s="92" t="s">
        <v>209</v>
      </c>
      <c r="V25" s="114" t="s">
        <v>165</v>
      </c>
      <c r="W25" s="56" t="s">
        <v>130</v>
      </c>
      <c r="X25" s="57">
        <v>1</v>
      </c>
      <c r="Y25" s="58" t="s">
        <v>92</v>
      </c>
      <c r="Z25" s="56" t="s">
        <v>93</v>
      </c>
      <c r="AA25" s="59" t="s">
        <v>94</v>
      </c>
    </row>
    <row r="26" spans="2:27" ht="27">
      <c r="D26" s="85" t="s">
        <v>141</v>
      </c>
      <c r="E26" s="86"/>
      <c r="F26" s="24"/>
      <c r="G26" s="73">
        <v>24</v>
      </c>
      <c r="H26" s="74">
        <v>15</v>
      </c>
      <c r="T26" s="34" t="s">
        <v>91</v>
      </c>
      <c r="U26" s="61" t="s">
        <v>209</v>
      </c>
      <c r="V26" s="34" t="s">
        <v>99</v>
      </c>
      <c r="W26" s="36" t="s">
        <v>130</v>
      </c>
      <c r="X26" s="37">
        <v>1</v>
      </c>
      <c r="Y26" s="41" t="s">
        <v>92</v>
      </c>
      <c r="Z26" s="36" t="s">
        <v>161</v>
      </c>
      <c r="AA26" s="40" t="s">
        <v>163</v>
      </c>
    </row>
    <row r="27" spans="2:27">
      <c r="D27" s="85" t="s">
        <v>142</v>
      </c>
      <c r="E27" s="86"/>
      <c r="F27" s="24"/>
      <c r="G27" s="73">
        <v>25</v>
      </c>
      <c r="H27" s="74">
        <v>15</v>
      </c>
      <c r="T27" s="31" t="s">
        <v>98</v>
      </c>
      <c r="U27" s="80" t="s">
        <v>201</v>
      </c>
      <c r="V27" s="31" t="s">
        <v>98</v>
      </c>
      <c r="W27" s="1" t="s">
        <v>55</v>
      </c>
      <c r="X27" s="29">
        <v>2</v>
      </c>
      <c r="Y27" s="42" t="s">
        <v>52</v>
      </c>
      <c r="Z27" s="30" t="s">
        <v>117</v>
      </c>
      <c r="AA27" s="44" t="s">
        <v>100</v>
      </c>
    </row>
    <row r="28" spans="2:27" ht="14.25" thickBot="1">
      <c r="D28" s="87" t="s">
        <v>143</v>
      </c>
      <c r="E28" s="88"/>
      <c r="F28" s="24"/>
      <c r="G28" s="73">
        <v>26</v>
      </c>
      <c r="H28" s="74">
        <v>15</v>
      </c>
      <c r="T28" s="31" t="s">
        <v>110</v>
      </c>
      <c r="U28" s="80" t="s">
        <v>201</v>
      </c>
      <c r="V28" s="31" t="s">
        <v>110</v>
      </c>
      <c r="W28" s="1" t="s">
        <v>22</v>
      </c>
      <c r="X28" s="29">
        <v>2</v>
      </c>
      <c r="Y28" s="42" t="s">
        <v>52</v>
      </c>
      <c r="Z28" s="30" t="s">
        <v>115</v>
      </c>
      <c r="AA28" s="44" t="s">
        <v>101</v>
      </c>
    </row>
    <row r="29" spans="2:27" ht="27" customHeight="1">
      <c r="G29" s="73">
        <v>27</v>
      </c>
      <c r="H29" s="74">
        <v>15</v>
      </c>
      <c r="T29" s="31" t="s">
        <v>102</v>
      </c>
      <c r="U29" s="80" t="s">
        <v>201</v>
      </c>
      <c r="V29" s="31" t="s">
        <v>102</v>
      </c>
      <c r="W29" s="1" t="s">
        <v>131</v>
      </c>
      <c r="X29" s="29">
        <v>2</v>
      </c>
      <c r="Y29" s="42" t="s">
        <v>53</v>
      </c>
      <c r="Z29" s="33" t="s">
        <v>111</v>
      </c>
      <c r="AA29" s="11" t="s">
        <v>105</v>
      </c>
    </row>
    <row r="30" spans="2:27" ht="27">
      <c r="G30" s="73">
        <v>28</v>
      </c>
      <c r="H30" s="74">
        <v>15</v>
      </c>
      <c r="T30" s="34" t="s">
        <v>103</v>
      </c>
      <c r="U30" s="93" t="s">
        <v>204</v>
      </c>
      <c r="V30" s="34" t="s">
        <v>103</v>
      </c>
      <c r="W30" s="48"/>
      <c r="X30" s="37"/>
      <c r="Y30" s="41" t="s">
        <v>53</v>
      </c>
      <c r="Z30" s="39" t="s">
        <v>111</v>
      </c>
      <c r="AA30" s="35" t="s">
        <v>105</v>
      </c>
    </row>
    <row r="31" spans="2:27">
      <c r="G31" s="73">
        <v>31</v>
      </c>
      <c r="H31" s="74">
        <v>15</v>
      </c>
      <c r="T31" s="34" t="s">
        <v>125</v>
      </c>
      <c r="U31" s="93" t="s">
        <v>201</v>
      </c>
      <c r="V31" s="109" t="s">
        <v>158</v>
      </c>
      <c r="W31" s="36" t="s">
        <v>133</v>
      </c>
      <c r="X31" s="37">
        <v>1</v>
      </c>
      <c r="Y31" s="38" t="s">
        <v>53</v>
      </c>
      <c r="Z31" s="126" t="s">
        <v>186</v>
      </c>
      <c r="AA31" s="40"/>
    </row>
    <row r="32" spans="2:27">
      <c r="G32" s="73">
        <v>32</v>
      </c>
      <c r="H32" s="74">
        <v>15</v>
      </c>
      <c r="T32" s="31" t="s">
        <v>157</v>
      </c>
      <c r="U32" s="80" t="s">
        <v>204</v>
      </c>
      <c r="V32" s="46"/>
      <c r="W32" s="30"/>
      <c r="X32" s="29"/>
      <c r="Y32" s="17"/>
      <c r="Z32" s="30"/>
      <c r="AA32" s="23"/>
    </row>
    <row r="33" spans="7:28">
      <c r="G33" s="73">
        <v>33</v>
      </c>
      <c r="H33" s="74">
        <v>15</v>
      </c>
      <c r="T33" s="49" t="s">
        <v>155</v>
      </c>
      <c r="U33" s="81" t="s">
        <v>209</v>
      </c>
      <c r="V33" s="113" t="s">
        <v>159</v>
      </c>
      <c r="W33" s="3" t="s">
        <v>133</v>
      </c>
      <c r="X33" s="9">
        <v>2</v>
      </c>
      <c r="Y33" s="16" t="s">
        <v>53</v>
      </c>
      <c r="Z33" s="3" t="s">
        <v>58</v>
      </c>
      <c r="AA33" s="9"/>
    </row>
    <row r="34" spans="7:28">
      <c r="G34" s="73">
        <v>34</v>
      </c>
      <c r="H34" s="74">
        <v>15</v>
      </c>
      <c r="T34" s="31" t="s">
        <v>156</v>
      </c>
      <c r="U34" s="77" t="s">
        <v>209</v>
      </c>
      <c r="V34" s="1"/>
      <c r="W34" s="1"/>
      <c r="X34" s="1"/>
      <c r="Y34" s="16" t="s">
        <v>53</v>
      </c>
      <c r="Z34" s="1"/>
      <c r="AA34" s="11"/>
    </row>
    <row r="35" spans="7:28" ht="27">
      <c r="G35" s="73">
        <v>35</v>
      </c>
      <c r="H35" s="74">
        <v>15</v>
      </c>
      <c r="T35" s="175" t="s">
        <v>43</v>
      </c>
      <c r="U35" s="175" t="s">
        <v>205</v>
      </c>
      <c r="V35" s="175" t="s">
        <v>181</v>
      </c>
      <c r="W35" s="175" t="s">
        <v>87</v>
      </c>
      <c r="X35" s="175">
        <v>1</v>
      </c>
      <c r="Y35" s="176" t="s">
        <v>53</v>
      </c>
      <c r="Z35" s="175" t="s">
        <v>58</v>
      </c>
      <c r="AA35" s="177" t="s">
        <v>185</v>
      </c>
    </row>
    <row r="36" spans="7:28">
      <c r="G36" s="89">
        <v>36</v>
      </c>
      <c r="H36" s="90">
        <v>15</v>
      </c>
      <c r="T36" s="175" t="s">
        <v>44</v>
      </c>
      <c r="U36" s="175" t="s">
        <v>205</v>
      </c>
      <c r="V36" s="175" t="s">
        <v>181</v>
      </c>
      <c r="W36" s="175"/>
      <c r="X36" s="175"/>
      <c r="Y36" s="176" t="s">
        <v>53</v>
      </c>
      <c r="Z36" s="175"/>
      <c r="AA36" s="175"/>
      <c r="AB36" s="45"/>
    </row>
    <row r="37" spans="7:28">
      <c r="G37" s="73">
        <v>37</v>
      </c>
      <c r="H37" s="74">
        <v>15</v>
      </c>
      <c r="T37" s="30" t="s">
        <v>43</v>
      </c>
      <c r="U37" s="1" t="s">
        <v>205</v>
      </c>
      <c r="V37" s="1" t="s">
        <v>182</v>
      </c>
      <c r="W37" s="1" t="s">
        <v>184</v>
      </c>
      <c r="X37" s="1">
        <v>1</v>
      </c>
      <c r="Y37" s="16" t="s">
        <v>53</v>
      </c>
      <c r="Z37" s="1" t="s">
        <v>58</v>
      </c>
      <c r="AA37" s="1"/>
    </row>
    <row r="38" spans="7:28" ht="26.25" customHeight="1" thickBot="1">
      <c r="G38" s="89">
        <v>38</v>
      </c>
      <c r="H38" s="76">
        <v>15</v>
      </c>
      <c r="T38" s="30" t="s">
        <v>44</v>
      </c>
      <c r="U38" s="1" t="s">
        <v>205</v>
      </c>
      <c r="V38" s="1" t="s">
        <v>182</v>
      </c>
      <c r="W38" s="1"/>
      <c r="X38" s="1"/>
      <c r="Y38" s="16" t="s">
        <v>53</v>
      </c>
      <c r="Z38" s="1"/>
      <c r="AA38" s="1"/>
    </row>
    <row r="39" spans="7:28" ht="26.25" customHeight="1" thickBot="1">
      <c r="G39" s="73">
        <v>39</v>
      </c>
      <c r="H39" s="76">
        <v>15</v>
      </c>
      <c r="T39" s="30" t="s">
        <v>43</v>
      </c>
      <c r="U39" s="1" t="s">
        <v>205</v>
      </c>
      <c r="V39" s="1" t="s">
        <v>183</v>
      </c>
      <c r="W39" s="1" t="s">
        <v>184</v>
      </c>
      <c r="X39" s="1">
        <v>2</v>
      </c>
      <c r="Y39" s="16" t="s">
        <v>53</v>
      </c>
      <c r="Z39" s="1" t="s">
        <v>58</v>
      </c>
      <c r="AA39" s="1"/>
    </row>
    <row r="40" spans="7:28" ht="27" customHeight="1" thickBot="1">
      <c r="G40" s="89">
        <v>40</v>
      </c>
      <c r="H40" s="76">
        <v>15</v>
      </c>
      <c r="T40" s="30" t="s">
        <v>44</v>
      </c>
      <c r="U40" s="1" t="s">
        <v>205</v>
      </c>
      <c r="V40" s="1" t="s">
        <v>183</v>
      </c>
      <c r="W40" s="1"/>
      <c r="X40" s="1"/>
      <c r="Y40" s="16" t="s">
        <v>53</v>
      </c>
      <c r="Z40" s="1"/>
      <c r="AA40" s="1"/>
    </row>
    <row r="41" spans="7:28" ht="13.5" customHeight="1">
      <c r="H41" s="54">
        <v>15</v>
      </c>
    </row>
    <row r="42" spans="7:28" ht="13.5" customHeight="1">
      <c r="H42" s="54">
        <v>3.75</v>
      </c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2"/>
  <pageMargins left="0.38" right="0.26" top="0.56999999999999995" bottom="0.73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DD80"/>
  <sheetViews>
    <sheetView view="pageBreakPreview" zoomScaleNormal="100" zoomScaleSheetLayoutView="100" workbookViewId="0">
      <selection activeCell="I1" sqref="I1"/>
    </sheetView>
  </sheetViews>
  <sheetFormatPr defaultRowHeight="14.25"/>
  <cols>
    <col min="1" max="90" width="1.125" style="192" customWidth="1"/>
    <col min="91" max="91" width="9" style="193"/>
    <col min="92" max="92" width="12.125" style="193" customWidth="1"/>
    <col min="93" max="95" width="11.875" style="193" customWidth="1"/>
    <col min="96" max="96" width="9" style="194"/>
    <col min="97" max="108" width="9" style="193"/>
    <col min="109" max="16384" width="9" style="192"/>
  </cols>
  <sheetData>
    <row r="1" spans="1:108" ht="6" customHeight="1" thickBot="1"/>
    <row r="2" spans="1:108" ht="24.95" customHeight="1">
      <c r="A2" s="279" t="s">
        <v>291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O2" s="226" t="s">
        <v>329</v>
      </c>
      <c r="CP2" s="227" t="s">
        <v>330</v>
      </c>
      <c r="CQ2" s="228" t="s">
        <v>331</v>
      </c>
    </row>
    <row r="3" spans="1:108" ht="14.25" customHeight="1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AE3" s="205"/>
      <c r="AF3" s="206"/>
      <c r="AG3" s="206"/>
      <c r="AH3" s="206"/>
      <c r="AI3" s="206"/>
      <c r="AJ3" s="206"/>
      <c r="AK3" s="206"/>
      <c r="AL3" s="206"/>
      <c r="AM3" s="206"/>
      <c r="CO3" s="229" t="s">
        <v>332</v>
      </c>
      <c r="CP3" s="230" t="s">
        <v>333</v>
      </c>
      <c r="CQ3" s="231" t="s">
        <v>334</v>
      </c>
    </row>
    <row r="4" spans="1:108" s="193" customFormat="1" ht="18.75" customHeight="1">
      <c r="D4" s="197" t="s">
        <v>284</v>
      </c>
      <c r="E4" s="195"/>
      <c r="G4" s="195"/>
      <c r="H4" s="195"/>
      <c r="I4" s="195"/>
      <c r="K4" s="195"/>
      <c r="CO4" s="229" t="s">
        <v>335</v>
      </c>
      <c r="CP4" s="232" t="s">
        <v>336</v>
      </c>
      <c r="CQ4" s="233" t="s">
        <v>337</v>
      </c>
      <c r="CR4" s="194"/>
    </row>
    <row r="5" spans="1:108" s="193" customFormat="1" ht="18.75" customHeight="1">
      <c r="C5" s="197"/>
      <c r="D5" s="197" t="s">
        <v>285</v>
      </c>
      <c r="E5" s="197"/>
      <c r="G5" s="198"/>
      <c r="H5" s="195"/>
      <c r="I5" s="207"/>
      <c r="K5" s="195"/>
      <c r="CO5" s="229" t="s">
        <v>338</v>
      </c>
      <c r="CP5" s="230" t="s">
        <v>339</v>
      </c>
      <c r="CQ5" s="231" t="s">
        <v>340</v>
      </c>
      <c r="CR5" s="195"/>
      <c r="CS5" s="195"/>
      <c r="CT5" s="195"/>
      <c r="CU5" s="195"/>
    </row>
    <row r="6" spans="1:108" s="193" customFormat="1" ht="18.75" customHeight="1">
      <c r="C6" s="197"/>
      <c r="F6" s="195"/>
      <c r="G6" s="195"/>
      <c r="H6" s="195"/>
      <c r="I6" s="195"/>
      <c r="K6" s="195"/>
      <c r="CO6" s="229" t="s">
        <v>341</v>
      </c>
      <c r="CP6" s="230" t="s">
        <v>342</v>
      </c>
      <c r="CQ6" s="231" t="s">
        <v>343</v>
      </c>
      <c r="CR6" s="195"/>
      <c r="CS6" s="195"/>
      <c r="CT6" s="195"/>
      <c r="CU6" s="195"/>
    </row>
    <row r="7" spans="1:108" s="193" customFormat="1" ht="18.75" customHeight="1">
      <c r="C7" s="197"/>
      <c r="F7" s="195"/>
      <c r="G7" s="195"/>
      <c r="H7" s="195"/>
      <c r="I7" s="195"/>
      <c r="K7" s="195"/>
      <c r="CO7" s="229" t="s">
        <v>344</v>
      </c>
      <c r="CP7" s="230" t="s">
        <v>345</v>
      </c>
      <c r="CQ7" s="231" t="s">
        <v>346</v>
      </c>
      <c r="CR7" s="194"/>
    </row>
    <row r="8" spans="1:108" s="193" customFormat="1" ht="18.75" customHeight="1">
      <c r="C8" s="197"/>
      <c r="F8" s="195"/>
      <c r="G8" s="195"/>
      <c r="H8" s="195"/>
      <c r="I8" s="195"/>
      <c r="K8" s="195"/>
      <c r="CO8" s="229" t="s">
        <v>347</v>
      </c>
      <c r="CP8" s="230" t="s">
        <v>345</v>
      </c>
      <c r="CQ8" s="231" t="s">
        <v>346</v>
      </c>
      <c r="CR8" s="194"/>
    </row>
    <row r="9" spans="1:108" s="193" customFormat="1" ht="18.75" customHeight="1">
      <c r="E9" s="195"/>
      <c r="F9" s="195"/>
      <c r="G9" s="209"/>
      <c r="K9" s="195"/>
      <c r="AX9" s="193" t="s">
        <v>287</v>
      </c>
      <c r="CO9" s="236" t="s">
        <v>348</v>
      </c>
      <c r="CP9" s="237" t="s">
        <v>350</v>
      </c>
      <c r="CQ9" s="238" t="s">
        <v>351</v>
      </c>
      <c r="CR9" s="194"/>
    </row>
    <row r="10" spans="1:108" s="193" customFormat="1" ht="18.75" customHeight="1" thickBot="1">
      <c r="F10" s="210"/>
      <c r="G10" s="209"/>
      <c r="H10" s="211"/>
      <c r="K10" s="195"/>
      <c r="AX10" s="193" t="s">
        <v>286</v>
      </c>
      <c r="CO10" s="234" t="s">
        <v>349</v>
      </c>
      <c r="CP10" s="235" t="s">
        <v>352</v>
      </c>
      <c r="CQ10" s="239" t="s">
        <v>352</v>
      </c>
      <c r="CR10" s="194"/>
    </row>
    <row r="11" spans="1:108" ht="23.25" customHeight="1">
      <c r="E11" s="280" t="s">
        <v>288</v>
      </c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 t="s">
        <v>289</v>
      </c>
      <c r="AL11" s="280"/>
      <c r="AM11" s="280"/>
      <c r="AN11" s="280"/>
      <c r="AO11" s="280"/>
      <c r="AP11" s="280"/>
      <c r="AQ11" s="280"/>
      <c r="AR11" s="280"/>
      <c r="AS11" s="280"/>
      <c r="AT11" s="280" t="s">
        <v>290</v>
      </c>
      <c r="AU11" s="280"/>
      <c r="AV11" s="280"/>
      <c r="AW11" s="280"/>
      <c r="AX11" s="280"/>
      <c r="AY11" s="280"/>
      <c r="AZ11" s="280"/>
      <c r="BA11" s="280"/>
      <c r="BB11" s="280"/>
      <c r="BC11" s="280"/>
      <c r="BD11" s="280"/>
      <c r="BE11" s="280"/>
      <c r="BF11" s="280"/>
      <c r="BG11" s="280"/>
      <c r="BH11" s="280" t="s">
        <v>261</v>
      </c>
      <c r="BI11" s="280"/>
      <c r="BJ11" s="280"/>
      <c r="BK11" s="280"/>
      <c r="BL11" s="280"/>
      <c r="BM11" s="280"/>
      <c r="BN11" s="280"/>
      <c r="BO11" s="280"/>
      <c r="BP11" s="280"/>
      <c r="BQ11" s="280"/>
      <c r="BR11" s="280"/>
      <c r="BS11" s="280"/>
      <c r="BT11" s="280"/>
      <c r="BU11" s="280"/>
      <c r="BV11" s="280"/>
      <c r="BW11" s="280"/>
      <c r="BX11" s="280"/>
      <c r="BY11" s="280"/>
      <c r="BZ11" s="280"/>
      <c r="CA11" s="280"/>
      <c r="CB11" s="280"/>
      <c r="CC11" s="280"/>
      <c r="CD11" s="280"/>
      <c r="CE11" s="280"/>
      <c r="CF11" s="280"/>
      <c r="CG11" s="280"/>
      <c r="CH11" s="280"/>
    </row>
    <row r="12" spans="1:108" ht="23.25" customHeight="1">
      <c r="B12" s="208"/>
      <c r="E12" s="202">
        <f>IF(AND($CN12=0,$CO12=0,$CP12="直接工事費")," 本工事費",IF(AND($CN12=0,$CO12=0,$CP12="本工事費")," 本工事費",IF(AND($CN12=0,$CO12=0,$CP12="附帯工事費")," 附帯工事費",IF(AND($CN12=0,$CO12=0,$CP12="工事合計")," 費目合計",IF(AND($CN12=0,$CP12="共通仮設費")," 直接工事費計",IF($CN12&lt;&gt;0,"",$CP12))))))</f>
        <v>0</v>
      </c>
      <c r="F12" s="203">
        <f>IF(AND($CN12=1,$CO12=0),$CP12,
IF(AND($CN12=1,$CO12&lt;&gt;0,$CP12="共通仮設費合計"),"共通仮設費計",
IF(AND($CN12=1,$CO12&lt;&gt;0,$CP12="共通仮設費率額"),"共通仮設費(率化)",
IF(AND($CN12=1,$CO12&lt;&gt;0,$CP12="共通仮設費積上合計"),"共通仮設費(積上げ)",
IF(AND($CN12=1,$CO12&lt;&gt;0,$CP12="一般管理費(契約保証費含む)"),"一般管理費等額計",
IF(AND($CN12=1,$CO12&lt;&gt;0),SUBSTITUTE($CP12,"積上","(積上げ)"),
))))))</f>
        <v>0</v>
      </c>
      <c r="G12" s="203" t="b">
        <f>IF(AND($CN12=2,$CO12=0),$CP12,
IF(AND($CN12=2,$CO12&lt;&gt;0),SUBSTITUTE($CP12,"積上","(積上げ)")))</f>
        <v>0</v>
      </c>
      <c r="H12" s="203" t="b">
        <f>IF(AND($CN12=3,$CO12=0),$CP12,
IF(AND($CN12=3,$CO12&lt;&gt;0),SUBSTITUTE($CP12,"積上","(積上げ)")))</f>
        <v>0</v>
      </c>
      <c r="I12" s="203" t="b">
        <f>IF(AND($CN12=4,$CO12=0),$CP12,
IF(AND($CN12=4,$CO12&lt;&gt;0),SUBSTITUTE($CP12,"積上","(積上げ)")))</f>
        <v>0</v>
      </c>
      <c r="J12" s="203" t="b">
        <f>IF(AND($CN12=5,$CO12=0),$CP12,
IF(AND($CN12=5,$CO12&lt;&gt;0),SUBSTITUTE($CP12,"積上","(積上げ)")))</f>
        <v>0</v>
      </c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12"/>
      <c r="AG12" s="203"/>
      <c r="AH12" s="203"/>
      <c r="AI12" s="203"/>
      <c r="AJ12" s="204"/>
      <c r="AK12" s="213"/>
      <c r="AL12" s="203"/>
      <c r="AM12" s="203"/>
      <c r="AN12" s="203"/>
      <c r="AO12" s="214" t="str">
        <f>IF(AND(CO12=2,CS12=""),"1式",CR12 &amp; CS12)</f>
        <v/>
      </c>
      <c r="AP12" s="203"/>
      <c r="AQ12" s="203"/>
      <c r="AR12" s="203"/>
      <c r="AS12" s="204"/>
      <c r="AT12" s="277" t="str">
        <f>IF(AND($CP12="本工事費",$CN12=0),$CU12,IF(AND($CP12="附帯工事費",$CN12=0),$CU12,IF(AND($CP12="工事合計",$CN12=0),$CU12,IF(AND($CP12="契約保証費",$CN12=0),$CU12,IF(AND($CP12="共通仮設費",$CN12=0),$CN3,IF(AND($CN12=0,$CO12=0),"",$CU12))))))</f>
        <v/>
      </c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03" t="str">
        <f>IF(AND($CN12=0,$CP12="本工事費"),"円",IF(AND($CN12=0,$CP12="附帯工事費"),"円",IF(AND($CN12=0,$CP12="工事合計"),"円",IF(AND($CN12=0,$CP12="契約保証費"),"円",IF(AND($CN12=0,$CO12=0),"","円")))))</f>
        <v/>
      </c>
      <c r="BG12" s="204"/>
      <c r="BH12" s="202" t="str">
        <f>IF(AND($CN12=0,$CO12=0,$CP12="工事合計"),"ｇ＋ｇ’",IF(AND(CV12&lt;=1,OR(CP12="共通仮設費",CP12="共通仮設費合計",CP12="純工事費",CP12="現場管理費",CP12="工事原価",CP12="一般管理費",CP12="一般管理費(契約保証費含む)",CP12="工事価格")),VLOOKUP($CP12,$CO$2:$CQ$9,2,FALSE),IF(AND(CV12&gt;1,OR(CP12="共通仮設費",CP12="共通仮設費合計",CP12="純工事費",CP12="現場管理費",CP12="工事原価",CP12="一般管理費",CP12="一般管理費(契約保証費含む)",CP12="工事価格")),VLOOKUP($CP12,$CO$2:$CQ$9,3,FALSE),"")))</f>
        <v/>
      </c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4"/>
      <c r="CI12" s="193"/>
      <c r="CJ12" s="193"/>
      <c r="CK12" s="193"/>
      <c r="CL12" s="193"/>
    </row>
    <row r="13" spans="1:108" ht="23.25" customHeight="1">
      <c r="B13" s="208"/>
      <c r="E13" s="202">
        <f t="shared" ref="E13:E37" si="0">IF(AND($CN13=0,$CO13=0,$CP13="直接工事費")," 本工事費",IF(AND($CN13=0,$CO13=0,$CP13="本工事費")," 本工事費",IF(AND($CN13=0,$CO13=0,$CP13="附帯工事費")," 附帯工事費",IF(AND($CN13=0,$CO13=0,$CP13="工事合計")," 費目合計",IF(AND($CN13=0,$CP13="共通仮設費")," 直接工事費計",IF($CN13&lt;&gt;0,"",$CP13))))))</f>
        <v>0</v>
      </c>
      <c r="F13" s="203">
        <f t="shared" ref="F13:F37" si="1">IF(AND($CN13=1,$CO13=0),$CP13,
IF(AND($CN13=1,$CO13&lt;&gt;0,$CP13="共通仮設費合計"),"共通仮設費計",
IF(AND($CN13=1,$CO13&lt;&gt;0,$CP13="共通仮設費率額"),"共通仮設費(率化)",
IF(AND($CN13=1,$CO13&lt;&gt;0,$CP13="共通仮設費積上合計"),"共通仮設費(積上げ)",
IF(AND($CN13=1,$CO13&lt;&gt;0,$CP13="一般管理費(契約保証費含む)"),"一般管理費等額計",
IF(AND($CN13=1,$CO13&lt;&gt;0),SUBSTITUTE($CP13,"積上","(積上げ)"),
))))))</f>
        <v>0</v>
      </c>
      <c r="G13" s="203" t="b">
        <f t="shared" ref="G13:G37" si="2">IF(AND($CN13=2,$CO13=0),$CP13,
IF(AND($CN13=2,$CO13&lt;&gt;0),SUBSTITUTE($CP13,"積上","(積上げ)")))</f>
        <v>0</v>
      </c>
      <c r="H13" s="203" t="b">
        <f t="shared" ref="H13:H37" si="3">IF(AND($CN13=3,$CO13=0),$CP13,
IF(AND($CN13=3,$CO13&lt;&gt;0),SUBSTITUTE($CP13,"積上","(積上げ)")))</f>
        <v>0</v>
      </c>
      <c r="I13" s="203" t="b">
        <f t="shared" ref="I13:I37" si="4">IF(AND($CN13=4,$CO13=0),$CP13,
IF(AND($CN13=4,$CO13&lt;&gt;0),SUBSTITUTE($CP13,"積上","(積上げ)")))</f>
        <v>0</v>
      </c>
      <c r="J13" s="203" t="b">
        <f t="shared" ref="J13:J37" si="5">IF(AND($CN13=5,$CO13=0),$CP13,
IF(AND($CN13=5,$CO13&lt;&gt;0),SUBSTITUTE($CP13,"積上","(積上げ)")))</f>
        <v>0</v>
      </c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12"/>
      <c r="AG13" s="203"/>
      <c r="AH13" s="203"/>
      <c r="AI13" s="203"/>
      <c r="AJ13" s="204"/>
      <c r="AK13" s="213"/>
      <c r="AL13" s="203"/>
      <c r="AM13" s="203"/>
      <c r="AN13" s="203"/>
      <c r="AO13" s="214" t="str">
        <f t="shared" ref="AO13:AO37" si="6">IF(AND(CO13=2,CS13=""),"1式",CR13 &amp; CS13)</f>
        <v/>
      </c>
      <c r="AP13" s="203"/>
      <c r="AQ13" s="203"/>
      <c r="AR13" s="203"/>
      <c r="AS13" s="204"/>
      <c r="AT13" s="277" t="str">
        <f>IF(AND($CP13="本工事費",$CN13=0),$CU13,IF(AND($CP13="附帯工事費",$CN13=0),$CU13,IF(AND($CP13="工事合計",$CN13=0),$CU13,IF(AND($CP13="契約保証費",$CN13=0),$CU13,IF(AND($CP13="共通仮設費",$CN13=0),$CN3,IF(AND($CN13=0,$CO13=0),"",$CU13))))))</f>
        <v/>
      </c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03" t="str">
        <f t="shared" ref="BF13:BF37" si="7">IF(AND($CN13=0,$CP13="本工事費"),"円",IF(AND($CN13=0,$CP13="附帯工事費"),"円",IF(AND($CN13=0,$CP13="工事合計"),"円",IF(AND($CN13=0,$CP13="契約保証費"),"円",IF(AND($CN13=0,$CO13=0),"","円")))))</f>
        <v/>
      </c>
      <c r="BG13" s="204"/>
      <c r="BH13" s="202" t="str">
        <f t="shared" ref="BH13:BH37" si="8">IF(AND($CN13=0,$CO13=0,$CP13="工事合計"),"ｇ＋ｇ’",IF(AND(CV13&lt;=1,OR(CP13="共通仮設費",CP13="共通仮設費合計",CP13="純工事費",CP13="現場管理費",CP13="工事原価",CP13="一般管理費",CP13="一般管理費(契約保証費含む)",CP13="工事価格")),VLOOKUP($CP13,$CO$2:$CQ$9,2,FALSE),IF(AND(CV13&gt;1,OR(CP13="共通仮設費",CP13="共通仮設費合計",CP13="純工事費",CP13="現場管理費",CP13="工事原価",CP13="一般管理費",CP13="一般管理費(契約保証費含む)",CP13="工事価格")),VLOOKUP($CP13,$CO$2:$CQ$9,3,FALSE),"")))</f>
        <v/>
      </c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4"/>
      <c r="CI13" s="193"/>
      <c r="CJ13" s="193"/>
      <c r="CK13" s="193"/>
      <c r="CL13" s="193"/>
    </row>
    <row r="14" spans="1:108" ht="23.25" customHeight="1">
      <c r="E14" s="202">
        <f t="shared" si="0"/>
        <v>0</v>
      </c>
      <c r="F14" s="203">
        <f t="shared" si="1"/>
        <v>0</v>
      </c>
      <c r="G14" s="203" t="b">
        <f t="shared" si="2"/>
        <v>0</v>
      </c>
      <c r="H14" s="203" t="b">
        <f t="shared" si="3"/>
        <v>0</v>
      </c>
      <c r="I14" s="203" t="b">
        <f t="shared" si="4"/>
        <v>0</v>
      </c>
      <c r="J14" s="203" t="b">
        <f t="shared" si="5"/>
        <v>0</v>
      </c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12"/>
      <c r="AG14" s="203"/>
      <c r="AH14" s="203"/>
      <c r="AI14" s="203"/>
      <c r="AJ14" s="204"/>
      <c r="AK14" s="213"/>
      <c r="AL14" s="203"/>
      <c r="AM14" s="203"/>
      <c r="AN14" s="203"/>
      <c r="AO14" s="214" t="str">
        <f t="shared" si="6"/>
        <v/>
      </c>
      <c r="AP14" s="203"/>
      <c r="AQ14" s="203"/>
      <c r="AR14" s="203"/>
      <c r="AS14" s="204"/>
      <c r="AT14" s="277" t="str">
        <f>IF(AND($CP14="本工事費",$CN14=0),$CU14,IF(AND($CP14="附帯工事費",$CN14=0),$CU14,IF(AND($CP14="工事合計",$CN14=0),$CU14,IF(AND($CP14="契約保証費",$CN14=0),$CU14,IF(AND($CP14="共通仮設費",$CN14=0),$CN3,IF(AND($CN14=0,$CO14=0),"",$CU14))))))</f>
        <v/>
      </c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03" t="str">
        <f t="shared" si="7"/>
        <v/>
      </c>
      <c r="BG14" s="204"/>
      <c r="BH14" s="202" t="str">
        <f t="shared" si="8"/>
        <v/>
      </c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4"/>
      <c r="CI14" s="193"/>
      <c r="CJ14" s="193"/>
      <c r="CK14" s="193"/>
      <c r="CL14" s="193"/>
    </row>
    <row r="15" spans="1:108" ht="23.25" customHeight="1">
      <c r="E15" s="202">
        <f t="shared" si="0"/>
        <v>0</v>
      </c>
      <c r="F15" s="203">
        <f t="shared" si="1"/>
        <v>0</v>
      </c>
      <c r="G15" s="203" t="b">
        <f t="shared" si="2"/>
        <v>0</v>
      </c>
      <c r="H15" s="203" t="b">
        <f t="shared" si="3"/>
        <v>0</v>
      </c>
      <c r="I15" s="203" t="b">
        <f t="shared" si="4"/>
        <v>0</v>
      </c>
      <c r="J15" s="203" t="b">
        <f t="shared" si="5"/>
        <v>0</v>
      </c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12"/>
      <c r="AG15" s="203"/>
      <c r="AH15" s="203"/>
      <c r="AI15" s="203"/>
      <c r="AJ15" s="204"/>
      <c r="AK15" s="213"/>
      <c r="AL15" s="203"/>
      <c r="AM15" s="203"/>
      <c r="AN15" s="203"/>
      <c r="AO15" s="214" t="str">
        <f t="shared" si="6"/>
        <v/>
      </c>
      <c r="AP15" s="203"/>
      <c r="AQ15" s="203"/>
      <c r="AR15" s="203"/>
      <c r="AS15" s="204"/>
      <c r="AT15" s="277" t="str">
        <f>IF(AND($CP15="本工事費",$CN15=0),$CU15,IF(AND($CP15="附帯工事費",$CN15=0),$CU15,IF(AND($CP15="工事合計",$CN15=0),$CU15,IF(AND($CP15="契約保証費",$CN15=0),$CU15,IF(AND($CP15="共通仮設費",$CN15=0),$CN3,IF(AND($CN15=0,$CO15=0),"",$CU15))))))</f>
        <v/>
      </c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03" t="str">
        <f t="shared" si="7"/>
        <v/>
      </c>
      <c r="BG15" s="204"/>
      <c r="BH15" s="202" t="str">
        <f t="shared" si="8"/>
        <v/>
      </c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4"/>
      <c r="CI15" s="193"/>
      <c r="CJ15" s="193"/>
      <c r="CK15" s="193"/>
      <c r="CL15" s="193"/>
    </row>
    <row r="16" spans="1:108" s="199" customFormat="1" ht="23.25" customHeight="1">
      <c r="B16" s="200"/>
      <c r="E16" s="202">
        <f t="shared" si="0"/>
        <v>0</v>
      </c>
      <c r="F16" s="203">
        <f t="shared" si="1"/>
        <v>0</v>
      </c>
      <c r="G16" s="203" t="b">
        <f t="shared" si="2"/>
        <v>0</v>
      </c>
      <c r="H16" s="203" t="b">
        <f t="shared" si="3"/>
        <v>0</v>
      </c>
      <c r="I16" s="203" t="b">
        <f t="shared" si="4"/>
        <v>0</v>
      </c>
      <c r="J16" s="203" t="b">
        <f t="shared" si="5"/>
        <v>0</v>
      </c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12"/>
      <c r="AG16" s="203"/>
      <c r="AH16" s="203"/>
      <c r="AI16" s="203"/>
      <c r="AJ16" s="204"/>
      <c r="AK16" s="213"/>
      <c r="AL16" s="203"/>
      <c r="AM16" s="203"/>
      <c r="AN16" s="203"/>
      <c r="AO16" s="214" t="str">
        <f t="shared" si="6"/>
        <v/>
      </c>
      <c r="AP16" s="203"/>
      <c r="AQ16" s="203"/>
      <c r="AR16" s="203"/>
      <c r="AS16" s="204"/>
      <c r="AT16" s="277" t="str">
        <f>IF(AND($CP16="本工事費",$CN16=0),$CU16,IF(AND($CP16="附帯工事費",$CN16=0),$CU16,IF(AND($CP16="工事合計",$CN16=0),$CU16,IF(AND($CP16="契約保証費",$CN16=0),$CU16,IF(AND($CP16="共通仮設費",$CN16=0),$CN3,IF(AND($CN16=0,$CO16=0),"",$CU16))))))</f>
        <v/>
      </c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03" t="str">
        <f t="shared" si="7"/>
        <v/>
      </c>
      <c r="BG16" s="204"/>
      <c r="BH16" s="202" t="str">
        <f t="shared" si="8"/>
        <v/>
      </c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4"/>
      <c r="CI16" s="193"/>
      <c r="CJ16" s="193"/>
      <c r="CK16" s="193"/>
      <c r="CL16" s="193"/>
      <c r="CM16" s="193"/>
      <c r="CN16" s="193"/>
      <c r="CO16" s="193"/>
      <c r="CP16" s="193"/>
      <c r="CQ16" s="193"/>
      <c r="CR16" s="194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</row>
    <row r="17" spans="2:108" s="199" customFormat="1" ht="23.25" customHeight="1">
      <c r="B17" s="201"/>
      <c r="E17" s="202">
        <f t="shared" si="0"/>
        <v>0</v>
      </c>
      <c r="F17" s="203">
        <f t="shared" si="1"/>
        <v>0</v>
      </c>
      <c r="G17" s="203" t="b">
        <f t="shared" si="2"/>
        <v>0</v>
      </c>
      <c r="H17" s="203" t="b">
        <f t="shared" si="3"/>
        <v>0</v>
      </c>
      <c r="I17" s="203" t="b">
        <f t="shared" si="4"/>
        <v>0</v>
      </c>
      <c r="J17" s="203" t="b">
        <f t="shared" si="5"/>
        <v>0</v>
      </c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12"/>
      <c r="AG17" s="203"/>
      <c r="AH17" s="203"/>
      <c r="AI17" s="203"/>
      <c r="AJ17" s="204"/>
      <c r="AK17" s="213"/>
      <c r="AL17" s="203"/>
      <c r="AM17" s="203"/>
      <c r="AN17" s="203"/>
      <c r="AO17" s="214" t="str">
        <f t="shared" si="6"/>
        <v/>
      </c>
      <c r="AP17" s="203"/>
      <c r="AQ17" s="203"/>
      <c r="AR17" s="203"/>
      <c r="AS17" s="204"/>
      <c r="AT17" s="277" t="str">
        <f>IF(AND($CP17="本工事費",$CN17=0),$CU17,IF(AND($CP17="附帯工事費",$CN17=0),$CU17,IF(AND($CP17="工事合計",$CN17=0),$CU17,IF(AND($CP17="契約保証費",$CN17=0),$CU17,IF(AND($CP17="共通仮設費",$CN17=0),$CN3,IF(AND($CN17=0,$CO17=0),"",$CU17))))))</f>
        <v/>
      </c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03" t="str">
        <f t="shared" si="7"/>
        <v/>
      </c>
      <c r="BG17" s="204"/>
      <c r="BH17" s="202" t="str">
        <f t="shared" si="8"/>
        <v/>
      </c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4"/>
      <c r="CI17" s="193"/>
      <c r="CJ17" s="193"/>
      <c r="CK17" s="193"/>
      <c r="CL17" s="193"/>
      <c r="CM17" s="193"/>
      <c r="CN17" s="193"/>
      <c r="CO17" s="193"/>
      <c r="CP17" s="193"/>
      <c r="CQ17" s="193"/>
      <c r="CR17" s="194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</row>
    <row r="18" spans="2:108" s="199" customFormat="1" ht="23.25" customHeight="1">
      <c r="B18" s="201"/>
      <c r="E18" s="202">
        <f t="shared" si="0"/>
        <v>0</v>
      </c>
      <c r="F18" s="203">
        <f t="shared" si="1"/>
        <v>0</v>
      </c>
      <c r="G18" s="203" t="b">
        <f t="shared" si="2"/>
        <v>0</v>
      </c>
      <c r="H18" s="203" t="b">
        <f t="shared" si="3"/>
        <v>0</v>
      </c>
      <c r="I18" s="203" t="b">
        <f t="shared" si="4"/>
        <v>0</v>
      </c>
      <c r="J18" s="203" t="b">
        <f t="shared" si="5"/>
        <v>0</v>
      </c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12"/>
      <c r="AG18" s="203"/>
      <c r="AH18" s="203"/>
      <c r="AI18" s="203"/>
      <c r="AJ18" s="204"/>
      <c r="AK18" s="213"/>
      <c r="AL18" s="203"/>
      <c r="AM18" s="203"/>
      <c r="AN18" s="203"/>
      <c r="AO18" s="214" t="str">
        <f t="shared" si="6"/>
        <v/>
      </c>
      <c r="AP18" s="203"/>
      <c r="AQ18" s="203"/>
      <c r="AR18" s="203"/>
      <c r="AS18" s="204"/>
      <c r="AT18" s="277" t="str">
        <f>IF(AND($CP18="本工事費",$CN18=0),$CU18,IF(AND($CP18="附帯工事費",$CN18=0),$CU18,IF(AND($CP18="工事合計",$CN18=0),$CU18,IF(AND($CP18="契約保証費",$CN18=0),$CU18,IF(AND($CP18="共通仮設費",$CN18=0),$CN3,IF(AND($CN18=0,$CO18=0),"",$CU18))))))</f>
        <v/>
      </c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03" t="str">
        <f t="shared" si="7"/>
        <v/>
      </c>
      <c r="BG18" s="204"/>
      <c r="BH18" s="202" t="str">
        <f t="shared" si="8"/>
        <v/>
      </c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4"/>
      <c r="CI18" s="193"/>
      <c r="CJ18" s="193"/>
      <c r="CK18" s="193"/>
      <c r="CL18" s="193"/>
      <c r="CM18" s="193"/>
      <c r="CN18" s="193"/>
      <c r="CO18" s="193"/>
      <c r="CP18" s="193"/>
      <c r="CQ18" s="193"/>
      <c r="CR18" s="194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</row>
    <row r="19" spans="2:108" s="199" customFormat="1" ht="23.25" customHeight="1">
      <c r="B19" s="201"/>
      <c r="E19" s="202">
        <f t="shared" si="0"/>
        <v>0</v>
      </c>
      <c r="F19" s="203">
        <f t="shared" si="1"/>
        <v>0</v>
      </c>
      <c r="G19" s="203" t="b">
        <f t="shared" si="2"/>
        <v>0</v>
      </c>
      <c r="H19" s="203" t="b">
        <f t="shared" si="3"/>
        <v>0</v>
      </c>
      <c r="I19" s="203" t="b">
        <f t="shared" si="4"/>
        <v>0</v>
      </c>
      <c r="J19" s="203" t="b">
        <f t="shared" si="5"/>
        <v>0</v>
      </c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12"/>
      <c r="AG19" s="203"/>
      <c r="AH19" s="203"/>
      <c r="AI19" s="203"/>
      <c r="AJ19" s="204"/>
      <c r="AK19" s="213"/>
      <c r="AL19" s="203"/>
      <c r="AM19" s="203"/>
      <c r="AN19" s="203"/>
      <c r="AO19" s="214" t="str">
        <f t="shared" si="6"/>
        <v/>
      </c>
      <c r="AP19" s="203"/>
      <c r="AQ19" s="203"/>
      <c r="AR19" s="203"/>
      <c r="AS19" s="204"/>
      <c r="AT19" s="277" t="str">
        <f>IF(AND($CP19="本工事費",$CN19=0),$CU19,IF(AND($CP19="附帯工事費",$CN19=0),$CU19,IF(AND($CP19="工事合計",$CN19=0),$CU19,IF(AND($CP19="契約保証費",$CN19=0),$CU19,IF(AND($CP19="共通仮設費",$CN19=0),$CN3,IF(AND($CN19=0,$CO19=0),"",$CU19))))))</f>
        <v/>
      </c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03" t="str">
        <f t="shared" si="7"/>
        <v/>
      </c>
      <c r="BG19" s="204"/>
      <c r="BH19" s="202" t="str">
        <f t="shared" si="8"/>
        <v/>
      </c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4"/>
      <c r="CI19" s="193"/>
      <c r="CJ19" s="193"/>
      <c r="CK19" s="193"/>
      <c r="CL19" s="193"/>
      <c r="CM19" s="193"/>
      <c r="CN19" s="193"/>
      <c r="CO19" s="193"/>
      <c r="CP19" s="193"/>
      <c r="CQ19" s="193"/>
      <c r="CR19" s="194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</row>
    <row r="20" spans="2:108" s="199" customFormat="1" ht="23.25" customHeight="1">
      <c r="B20" s="201"/>
      <c r="E20" s="202">
        <f t="shared" si="0"/>
        <v>0</v>
      </c>
      <c r="F20" s="203">
        <f t="shared" si="1"/>
        <v>0</v>
      </c>
      <c r="G20" s="203" t="b">
        <f t="shared" si="2"/>
        <v>0</v>
      </c>
      <c r="H20" s="203" t="b">
        <f t="shared" si="3"/>
        <v>0</v>
      </c>
      <c r="I20" s="203" t="b">
        <f t="shared" si="4"/>
        <v>0</v>
      </c>
      <c r="J20" s="203" t="b">
        <f t="shared" si="5"/>
        <v>0</v>
      </c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12"/>
      <c r="AG20" s="203"/>
      <c r="AH20" s="203"/>
      <c r="AI20" s="203"/>
      <c r="AJ20" s="204"/>
      <c r="AK20" s="213"/>
      <c r="AL20" s="203"/>
      <c r="AM20" s="203"/>
      <c r="AN20" s="203"/>
      <c r="AO20" s="214" t="str">
        <f t="shared" si="6"/>
        <v/>
      </c>
      <c r="AP20" s="203"/>
      <c r="AQ20" s="203"/>
      <c r="AR20" s="203"/>
      <c r="AS20" s="204"/>
      <c r="AT20" s="277" t="str">
        <f>IF(AND($CP20="本工事費",$CN20=0),$CU20,IF(AND($CP20="附帯工事費",$CN20=0),$CU20,IF(AND($CP20="工事合計",$CN20=0),$CU20,IF(AND($CP20="契約保証費",$CN20=0),$CU20,IF(AND($CP20="共通仮設費",$CN20=0),$CN3,IF(AND($CN20=0,$CO20=0),"",$CU20))))))</f>
        <v/>
      </c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03" t="str">
        <f t="shared" si="7"/>
        <v/>
      </c>
      <c r="BG20" s="204"/>
      <c r="BH20" s="202" t="str">
        <f t="shared" si="8"/>
        <v/>
      </c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4"/>
      <c r="CI20" s="193"/>
      <c r="CJ20" s="193"/>
      <c r="CK20" s="193"/>
      <c r="CL20" s="193"/>
      <c r="CM20" s="193"/>
      <c r="CN20" s="193"/>
      <c r="CO20" s="193"/>
      <c r="CP20" s="193"/>
      <c r="CQ20" s="193"/>
      <c r="CR20" s="194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</row>
    <row r="21" spans="2:108" s="199" customFormat="1" ht="23.25" customHeight="1">
      <c r="B21" s="201"/>
      <c r="E21" s="202">
        <f t="shared" si="0"/>
        <v>0</v>
      </c>
      <c r="F21" s="203">
        <f t="shared" si="1"/>
        <v>0</v>
      </c>
      <c r="G21" s="203" t="b">
        <f t="shared" si="2"/>
        <v>0</v>
      </c>
      <c r="H21" s="203" t="b">
        <f t="shared" si="3"/>
        <v>0</v>
      </c>
      <c r="I21" s="203" t="b">
        <f t="shared" si="4"/>
        <v>0</v>
      </c>
      <c r="J21" s="203" t="b">
        <f t="shared" si="5"/>
        <v>0</v>
      </c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12"/>
      <c r="AG21" s="203"/>
      <c r="AH21" s="203"/>
      <c r="AI21" s="203"/>
      <c r="AJ21" s="204"/>
      <c r="AK21" s="213"/>
      <c r="AL21" s="203"/>
      <c r="AM21" s="203"/>
      <c r="AN21" s="203"/>
      <c r="AO21" s="214" t="str">
        <f t="shared" si="6"/>
        <v/>
      </c>
      <c r="AP21" s="203"/>
      <c r="AQ21" s="203"/>
      <c r="AR21" s="203"/>
      <c r="AS21" s="204"/>
      <c r="AT21" s="277" t="str">
        <f>IF(AND($CP21="本工事費",$CN21=0),$CU21,IF(AND($CP21="附帯工事費",$CN21=0),$CU21,IF(AND($CP21="工事合計",$CN21=0),$CU21,IF(AND($CP21="契約保証費",$CN21=0),$CU21,IF(AND($CP21="共通仮設費",$CN21=0),$CN3,IF(AND($CN21=0,$CO21=0),"",$CU21))))))</f>
        <v/>
      </c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03" t="str">
        <f t="shared" si="7"/>
        <v/>
      </c>
      <c r="BG21" s="204"/>
      <c r="BH21" s="202" t="str">
        <f t="shared" si="8"/>
        <v/>
      </c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4"/>
      <c r="CI21" s="193"/>
      <c r="CJ21" s="193"/>
      <c r="CK21" s="193"/>
      <c r="CL21" s="193"/>
      <c r="CM21" s="193"/>
      <c r="CN21" s="193"/>
      <c r="CO21" s="193"/>
      <c r="CP21" s="193"/>
      <c r="CQ21" s="193"/>
      <c r="CR21" s="194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</row>
    <row r="22" spans="2:108" s="199" customFormat="1" ht="23.25" customHeight="1">
      <c r="B22" s="201"/>
      <c r="E22" s="202">
        <f t="shared" si="0"/>
        <v>0</v>
      </c>
      <c r="F22" s="203">
        <f t="shared" si="1"/>
        <v>0</v>
      </c>
      <c r="G22" s="203" t="b">
        <f t="shared" si="2"/>
        <v>0</v>
      </c>
      <c r="H22" s="203" t="b">
        <f t="shared" si="3"/>
        <v>0</v>
      </c>
      <c r="I22" s="203" t="b">
        <f t="shared" si="4"/>
        <v>0</v>
      </c>
      <c r="J22" s="203" t="b">
        <f t="shared" si="5"/>
        <v>0</v>
      </c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12"/>
      <c r="AG22" s="203"/>
      <c r="AH22" s="203"/>
      <c r="AI22" s="203"/>
      <c r="AJ22" s="204"/>
      <c r="AK22" s="213"/>
      <c r="AL22" s="203"/>
      <c r="AM22" s="203"/>
      <c r="AN22" s="203"/>
      <c r="AO22" s="214" t="str">
        <f t="shared" si="6"/>
        <v/>
      </c>
      <c r="AP22" s="203"/>
      <c r="AQ22" s="203"/>
      <c r="AR22" s="203"/>
      <c r="AS22" s="204"/>
      <c r="AT22" s="277" t="str">
        <f>IF(AND($CP22="本工事費",$CN22=0),$CU22,IF(AND($CP22="附帯工事費",$CN22=0),$CU22,IF(AND($CP22="工事合計",$CN22=0),$CU22,IF(AND($CP22="契約保証費",$CN22=0),$CU22,IF(AND($CP22="共通仮設費",$CN22=0),$CN3,IF(AND($CN22=0,$CO22=0),"",$CU22))))))</f>
        <v/>
      </c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03" t="str">
        <f t="shared" si="7"/>
        <v/>
      </c>
      <c r="BG22" s="204"/>
      <c r="BH22" s="202" t="str">
        <f t="shared" si="8"/>
        <v/>
      </c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4"/>
      <c r="CI22" s="193"/>
      <c r="CJ22" s="193"/>
      <c r="CK22" s="193"/>
      <c r="CL22" s="193"/>
      <c r="CM22" s="193"/>
      <c r="CN22" s="193"/>
      <c r="CO22" s="193"/>
      <c r="CP22" s="193"/>
      <c r="CQ22" s="193"/>
      <c r="CR22" s="194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</row>
    <row r="23" spans="2:108" s="199" customFormat="1" ht="23.25" customHeight="1">
      <c r="B23" s="201"/>
      <c r="E23" s="202">
        <f t="shared" si="0"/>
        <v>0</v>
      </c>
      <c r="F23" s="203">
        <f t="shared" si="1"/>
        <v>0</v>
      </c>
      <c r="G23" s="203" t="b">
        <f t="shared" si="2"/>
        <v>0</v>
      </c>
      <c r="H23" s="203" t="b">
        <f t="shared" si="3"/>
        <v>0</v>
      </c>
      <c r="I23" s="203" t="b">
        <f t="shared" si="4"/>
        <v>0</v>
      </c>
      <c r="J23" s="203" t="b">
        <f t="shared" si="5"/>
        <v>0</v>
      </c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12"/>
      <c r="AG23" s="203"/>
      <c r="AH23" s="203"/>
      <c r="AI23" s="203"/>
      <c r="AJ23" s="204"/>
      <c r="AK23" s="213"/>
      <c r="AL23" s="203"/>
      <c r="AM23" s="203"/>
      <c r="AN23" s="203"/>
      <c r="AO23" s="214" t="str">
        <f t="shared" si="6"/>
        <v/>
      </c>
      <c r="AP23" s="203"/>
      <c r="AQ23" s="203"/>
      <c r="AR23" s="203"/>
      <c r="AS23" s="204"/>
      <c r="AT23" s="277" t="str">
        <f>IF(AND($CP23="本工事費",$CN23=0),$CU23,IF(AND($CP23="附帯工事費",$CN23=0),$CU23,IF(AND($CP23="工事合計",$CN23=0),$CU23,IF(AND($CP23="契約保証費",$CN23=0),$CU23,IF(AND($CP23="共通仮設費",$CN23=0),$CN3,IF(AND($CN23=0,$CO23=0),"",$CU23))))))</f>
        <v/>
      </c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03" t="str">
        <f t="shared" si="7"/>
        <v/>
      </c>
      <c r="BG23" s="204"/>
      <c r="BH23" s="202" t="str">
        <f t="shared" si="8"/>
        <v/>
      </c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4"/>
      <c r="CI23" s="193"/>
      <c r="CJ23" s="193"/>
      <c r="CK23" s="193"/>
      <c r="CL23" s="193"/>
      <c r="CM23" s="193"/>
      <c r="CN23" s="193"/>
      <c r="CO23" s="193"/>
      <c r="CP23" s="193"/>
      <c r="CQ23" s="193"/>
      <c r="CR23" s="194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</row>
    <row r="24" spans="2:108" s="199" customFormat="1" ht="23.25" customHeight="1">
      <c r="B24" s="201"/>
      <c r="E24" s="202">
        <f t="shared" si="0"/>
        <v>0</v>
      </c>
      <c r="F24" s="203">
        <f t="shared" si="1"/>
        <v>0</v>
      </c>
      <c r="G24" s="203" t="b">
        <f t="shared" si="2"/>
        <v>0</v>
      </c>
      <c r="H24" s="203" t="b">
        <f t="shared" si="3"/>
        <v>0</v>
      </c>
      <c r="I24" s="203" t="b">
        <f t="shared" si="4"/>
        <v>0</v>
      </c>
      <c r="J24" s="203" t="b">
        <f t="shared" si="5"/>
        <v>0</v>
      </c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12"/>
      <c r="AG24" s="203"/>
      <c r="AH24" s="203"/>
      <c r="AI24" s="203"/>
      <c r="AJ24" s="204"/>
      <c r="AK24" s="213"/>
      <c r="AL24" s="203"/>
      <c r="AM24" s="203"/>
      <c r="AN24" s="203"/>
      <c r="AO24" s="214" t="str">
        <f t="shared" si="6"/>
        <v/>
      </c>
      <c r="AP24" s="203"/>
      <c r="AQ24" s="203"/>
      <c r="AR24" s="203"/>
      <c r="AS24" s="204"/>
      <c r="AT24" s="277" t="str">
        <f>IF(AND($CP24="本工事費",$CN24=0),$CU24,IF(AND($CP24="附帯工事費",$CN24=0),$CU24,IF(AND($CP24="工事合計",$CN24=0),$CU24,IF(AND($CP24="契約保証費",$CN24=0),$CU24,IF(AND($CP24="共通仮設費",$CN24=0),$CN3,IF(AND($CN24=0,$CO24=0),"",$CU24))))))</f>
        <v/>
      </c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03" t="str">
        <f t="shared" si="7"/>
        <v/>
      </c>
      <c r="BG24" s="204"/>
      <c r="BH24" s="202" t="str">
        <f t="shared" si="8"/>
        <v/>
      </c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4"/>
      <c r="CI24" s="193"/>
      <c r="CJ24" s="193"/>
      <c r="CK24" s="193"/>
      <c r="CL24" s="193"/>
      <c r="CM24" s="193"/>
      <c r="CN24" s="193"/>
      <c r="CO24" s="193"/>
      <c r="CP24" s="193"/>
      <c r="CQ24" s="193"/>
      <c r="CR24" s="194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</row>
    <row r="25" spans="2:108" s="199" customFormat="1" ht="23.25" customHeight="1">
      <c r="B25" s="201"/>
      <c r="E25" s="202">
        <f t="shared" si="0"/>
        <v>0</v>
      </c>
      <c r="F25" s="203">
        <f t="shared" si="1"/>
        <v>0</v>
      </c>
      <c r="G25" s="203" t="b">
        <f t="shared" si="2"/>
        <v>0</v>
      </c>
      <c r="H25" s="203" t="b">
        <f t="shared" si="3"/>
        <v>0</v>
      </c>
      <c r="I25" s="203" t="b">
        <f t="shared" si="4"/>
        <v>0</v>
      </c>
      <c r="J25" s="203" t="b">
        <f t="shared" si="5"/>
        <v>0</v>
      </c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12"/>
      <c r="AG25" s="203"/>
      <c r="AH25" s="203"/>
      <c r="AI25" s="203"/>
      <c r="AJ25" s="204"/>
      <c r="AK25" s="213"/>
      <c r="AL25" s="203"/>
      <c r="AM25" s="203"/>
      <c r="AN25" s="203"/>
      <c r="AO25" s="214" t="str">
        <f t="shared" si="6"/>
        <v/>
      </c>
      <c r="AP25" s="203"/>
      <c r="AQ25" s="203"/>
      <c r="AR25" s="203"/>
      <c r="AS25" s="204"/>
      <c r="AT25" s="277" t="str">
        <f>IF(AND($CP25="本工事費",$CN25=0),$CU25,IF(AND($CP25="附帯工事費",$CN25=0),$CU25,IF(AND($CP25="工事合計",$CN25=0),$CU25,IF(AND($CP25="契約保証費",$CN25=0),$CU25,IF(AND($CP25="共通仮設費",$CN25=0),$CN3,IF(AND($CN25=0,$CO25=0),"",$CU25))))))</f>
        <v/>
      </c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03" t="str">
        <f t="shared" si="7"/>
        <v/>
      </c>
      <c r="BG25" s="204"/>
      <c r="BH25" s="202" t="str">
        <f t="shared" si="8"/>
        <v/>
      </c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4"/>
      <c r="CI25" s="193"/>
      <c r="CJ25" s="193"/>
      <c r="CK25" s="193"/>
      <c r="CL25" s="193"/>
      <c r="CM25" s="193"/>
      <c r="CN25" s="193"/>
      <c r="CO25" s="193"/>
      <c r="CP25" s="193"/>
      <c r="CQ25" s="193"/>
      <c r="CR25" s="194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</row>
    <row r="26" spans="2:108" s="199" customFormat="1" ht="23.25" customHeight="1">
      <c r="B26" s="201"/>
      <c r="E26" s="202">
        <f t="shared" si="0"/>
        <v>0</v>
      </c>
      <c r="F26" s="203">
        <f t="shared" si="1"/>
        <v>0</v>
      </c>
      <c r="G26" s="203" t="b">
        <f t="shared" si="2"/>
        <v>0</v>
      </c>
      <c r="H26" s="203" t="b">
        <f t="shared" si="3"/>
        <v>0</v>
      </c>
      <c r="I26" s="203" t="b">
        <f t="shared" si="4"/>
        <v>0</v>
      </c>
      <c r="J26" s="203" t="b">
        <f t="shared" si="5"/>
        <v>0</v>
      </c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12"/>
      <c r="AG26" s="203"/>
      <c r="AH26" s="203"/>
      <c r="AI26" s="203"/>
      <c r="AJ26" s="204"/>
      <c r="AK26" s="213"/>
      <c r="AL26" s="203"/>
      <c r="AM26" s="203"/>
      <c r="AN26" s="203"/>
      <c r="AO26" s="214" t="str">
        <f t="shared" si="6"/>
        <v/>
      </c>
      <c r="AP26" s="203"/>
      <c r="AQ26" s="203"/>
      <c r="AR26" s="203"/>
      <c r="AS26" s="204"/>
      <c r="AT26" s="277" t="str">
        <f>IF(AND($CP26="本工事費",$CN26=0),$CU26,IF(AND($CP26="附帯工事費",$CN26=0),$CU26,IF(AND($CP26="工事合計",$CN26=0),$CU26,IF(AND($CP26="契約保証費",$CN26=0),$CU26,IF(AND($CP26="共通仮設費",$CN26=0),$CN3,IF(AND($CN26=0,$CO26=0),"",$CU26))))))</f>
        <v/>
      </c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03" t="str">
        <f t="shared" si="7"/>
        <v/>
      </c>
      <c r="BG26" s="204"/>
      <c r="BH26" s="202" t="str">
        <f t="shared" si="8"/>
        <v/>
      </c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4"/>
      <c r="CI26" s="193"/>
      <c r="CJ26" s="193"/>
      <c r="CK26" s="193"/>
      <c r="CL26" s="193"/>
      <c r="CM26" s="193"/>
      <c r="CN26" s="193"/>
      <c r="CO26" s="193"/>
      <c r="CP26" s="193"/>
      <c r="CQ26" s="193"/>
      <c r="CR26" s="194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</row>
    <row r="27" spans="2:108" s="199" customFormat="1" ht="23.25" customHeight="1">
      <c r="B27" s="201"/>
      <c r="E27" s="202">
        <f t="shared" si="0"/>
        <v>0</v>
      </c>
      <c r="F27" s="203">
        <f t="shared" si="1"/>
        <v>0</v>
      </c>
      <c r="G27" s="203" t="b">
        <f t="shared" si="2"/>
        <v>0</v>
      </c>
      <c r="H27" s="203" t="b">
        <f t="shared" si="3"/>
        <v>0</v>
      </c>
      <c r="I27" s="203" t="b">
        <f t="shared" si="4"/>
        <v>0</v>
      </c>
      <c r="J27" s="203" t="b">
        <f t="shared" si="5"/>
        <v>0</v>
      </c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12"/>
      <c r="AG27" s="203"/>
      <c r="AH27" s="203"/>
      <c r="AI27" s="203"/>
      <c r="AJ27" s="204"/>
      <c r="AK27" s="213"/>
      <c r="AL27" s="203"/>
      <c r="AM27" s="203"/>
      <c r="AN27" s="203"/>
      <c r="AO27" s="214" t="str">
        <f t="shared" si="6"/>
        <v/>
      </c>
      <c r="AP27" s="203"/>
      <c r="AQ27" s="203"/>
      <c r="AR27" s="203"/>
      <c r="AS27" s="204"/>
      <c r="AT27" s="277" t="str">
        <f>IF(AND($CP27="本工事費",$CN27=0),$CU27,IF(AND($CP27="附帯工事費",$CN27=0),$CU27,IF(AND($CP27="工事合計",$CN27=0),$CU27,IF(AND($CP27="契約保証費",$CN27=0),$CU27,IF(AND($CP27="共通仮設費",$CN27=0),$CN3,IF(AND($CN27=0,$CO27=0),"",$CU27))))))</f>
        <v/>
      </c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03" t="str">
        <f t="shared" si="7"/>
        <v/>
      </c>
      <c r="BG27" s="204"/>
      <c r="BH27" s="202" t="str">
        <f t="shared" si="8"/>
        <v/>
      </c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4"/>
      <c r="CI27" s="193"/>
      <c r="CJ27" s="193"/>
      <c r="CK27" s="193"/>
      <c r="CL27" s="193"/>
      <c r="CM27" s="193"/>
      <c r="CN27" s="193"/>
      <c r="CO27" s="193"/>
      <c r="CP27" s="193"/>
      <c r="CQ27" s="193"/>
      <c r="CR27" s="194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</row>
    <row r="28" spans="2:108" s="199" customFormat="1" ht="23.25" customHeight="1">
      <c r="B28" s="201"/>
      <c r="E28" s="202">
        <f t="shared" si="0"/>
        <v>0</v>
      </c>
      <c r="F28" s="203">
        <f t="shared" si="1"/>
        <v>0</v>
      </c>
      <c r="G28" s="203" t="b">
        <f t="shared" si="2"/>
        <v>0</v>
      </c>
      <c r="H28" s="203" t="b">
        <f t="shared" si="3"/>
        <v>0</v>
      </c>
      <c r="I28" s="203" t="b">
        <f t="shared" si="4"/>
        <v>0</v>
      </c>
      <c r="J28" s="203" t="b">
        <f t="shared" si="5"/>
        <v>0</v>
      </c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12"/>
      <c r="AG28" s="203"/>
      <c r="AH28" s="203"/>
      <c r="AI28" s="203"/>
      <c r="AJ28" s="204"/>
      <c r="AK28" s="213"/>
      <c r="AL28" s="203"/>
      <c r="AM28" s="203"/>
      <c r="AN28" s="203"/>
      <c r="AO28" s="214" t="str">
        <f t="shared" si="6"/>
        <v/>
      </c>
      <c r="AP28" s="203"/>
      <c r="AQ28" s="203"/>
      <c r="AR28" s="203"/>
      <c r="AS28" s="204"/>
      <c r="AT28" s="277" t="str">
        <f>IF(AND($CP28="本工事費",$CN28=0),$CU28,IF(AND($CP28="附帯工事費",$CN28=0),$CU28,IF(AND($CP28="工事合計",$CN28=0),$CU28,IF(AND($CP28="契約保証費",$CN28=0),$CU28,IF(AND($CP28="共通仮設費",$CN28=0),$CN3,IF(AND($CN28=0,$CO28=0),"",$CU28))))))</f>
        <v/>
      </c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03" t="str">
        <f t="shared" si="7"/>
        <v/>
      </c>
      <c r="BG28" s="204"/>
      <c r="BH28" s="202" t="str">
        <f t="shared" si="8"/>
        <v/>
      </c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4"/>
      <c r="CI28" s="193"/>
      <c r="CJ28" s="193"/>
      <c r="CK28" s="193"/>
      <c r="CL28" s="193"/>
      <c r="CM28" s="193"/>
      <c r="CN28" s="193"/>
      <c r="CO28" s="193"/>
      <c r="CP28" s="193"/>
      <c r="CQ28" s="193"/>
      <c r="CR28" s="194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</row>
    <row r="29" spans="2:108" s="199" customFormat="1" ht="23.25" customHeight="1">
      <c r="B29" s="201"/>
      <c r="E29" s="202">
        <f t="shared" si="0"/>
        <v>0</v>
      </c>
      <c r="F29" s="203">
        <f t="shared" si="1"/>
        <v>0</v>
      </c>
      <c r="G29" s="203" t="b">
        <f t="shared" si="2"/>
        <v>0</v>
      </c>
      <c r="H29" s="203" t="b">
        <f t="shared" si="3"/>
        <v>0</v>
      </c>
      <c r="I29" s="203" t="b">
        <f t="shared" si="4"/>
        <v>0</v>
      </c>
      <c r="J29" s="203" t="b">
        <f t="shared" si="5"/>
        <v>0</v>
      </c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12"/>
      <c r="AG29" s="203"/>
      <c r="AH29" s="203"/>
      <c r="AI29" s="203"/>
      <c r="AJ29" s="204"/>
      <c r="AK29" s="213"/>
      <c r="AL29" s="203"/>
      <c r="AM29" s="203"/>
      <c r="AN29" s="203"/>
      <c r="AO29" s="214" t="str">
        <f t="shared" si="6"/>
        <v/>
      </c>
      <c r="AP29" s="203"/>
      <c r="AQ29" s="203"/>
      <c r="AR29" s="203"/>
      <c r="AS29" s="204"/>
      <c r="AT29" s="277" t="str">
        <f>IF(AND($CP29="本工事費",$CN29=0),$CU29,IF(AND($CP29="附帯工事費",$CN29=0),$CU29,IF(AND($CP29="工事合計",$CN29=0),$CU29,IF(AND($CP29="契約保証費",$CN29=0),$CU29,IF(AND($CP29="共通仮設費",$CN29=0),$CN3,IF(AND($CN29=0,$CO29=0),"",$CU29))))))</f>
        <v/>
      </c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03" t="str">
        <f t="shared" si="7"/>
        <v/>
      </c>
      <c r="BG29" s="204"/>
      <c r="BH29" s="202" t="str">
        <f t="shared" si="8"/>
        <v/>
      </c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4"/>
      <c r="CI29" s="193"/>
      <c r="CJ29" s="193"/>
      <c r="CK29" s="193"/>
      <c r="CL29" s="193"/>
      <c r="CM29" s="193"/>
      <c r="CN29" s="193"/>
      <c r="CO29" s="193"/>
      <c r="CP29" s="193"/>
      <c r="CQ29" s="193"/>
      <c r="CR29" s="194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</row>
    <row r="30" spans="2:108" s="199" customFormat="1" ht="23.25" customHeight="1">
      <c r="B30" s="201"/>
      <c r="E30" s="202">
        <f t="shared" si="0"/>
        <v>0</v>
      </c>
      <c r="F30" s="203">
        <f t="shared" si="1"/>
        <v>0</v>
      </c>
      <c r="G30" s="203" t="b">
        <f t="shared" si="2"/>
        <v>0</v>
      </c>
      <c r="H30" s="203" t="b">
        <f t="shared" si="3"/>
        <v>0</v>
      </c>
      <c r="I30" s="203" t="b">
        <f t="shared" si="4"/>
        <v>0</v>
      </c>
      <c r="J30" s="203" t="b">
        <f t="shared" si="5"/>
        <v>0</v>
      </c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12"/>
      <c r="AG30" s="203"/>
      <c r="AH30" s="203"/>
      <c r="AI30" s="203"/>
      <c r="AJ30" s="204"/>
      <c r="AK30" s="213"/>
      <c r="AL30" s="203"/>
      <c r="AM30" s="203"/>
      <c r="AN30" s="203"/>
      <c r="AO30" s="214" t="str">
        <f t="shared" si="6"/>
        <v/>
      </c>
      <c r="AP30" s="203"/>
      <c r="AQ30" s="203"/>
      <c r="AR30" s="203"/>
      <c r="AS30" s="204"/>
      <c r="AT30" s="277" t="str">
        <f>IF(AND($CP30="本工事費",$CN30=0),$CU30,IF(AND($CP30="附帯工事費",$CN30=0),$CU30,IF(AND($CP30="工事合計",$CN30=0),$CU30,IF(AND($CP30="契約保証費",$CN30=0),$CU30,IF(AND($CP30="共通仮設費",$CN30=0),$CN3,IF(AND($CN30=0,$CO30=0),"",$CU30))))))</f>
        <v/>
      </c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03" t="str">
        <f t="shared" si="7"/>
        <v/>
      </c>
      <c r="BG30" s="204"/>
      <c r="BH30" s="202" t="str">
        <f t="shared" si="8"/>
        <v/>
      </c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4"/>
      <c r="CI30" s="193"/>
      <c r="CJ30" s="193"/>
      <c r="CK30" s="193"/>
      <c r="CL30" s="193"/>
      <c r="CM30" s="193"/>
      <c r="CN30" s="193"/>
      <c r="CO30" s="193"/>
      <c r="CP30" s="193"/>
      <c r="CQ30" s="193"/>
      <c r="CR30" s="194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</row>
    <row r="31" spans="2:108" s="199" customFormat="1" ht="23.25" customHeight="1">
      <c r="B31" s="201"/>
      <c r="E31" s="202">
        <f t="shared" si="0"/>
        <v>0</v>
      </c>
      <c r="F31" s="203">
        <f t="shared" si="1"/>
        <v>0</v>
      </c>
      <c r="G31" s="203" t="b">
        <f t="shared" si="2"/>
        <v>0</v>
      </c>
      <c r="H31" s="203" t="b">
        <f t="shared" si="3"/>
        <v>0</v>
      </c>
      <c r="I31" s="203" t="b">
        <f t="shared" si="4"/>
        <v>0</v>
      </c>
      <c r="J31" s="203" t="b">
        <f t="shared" si="5"/>
        <v>0</v>
      </c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12"/>
      <c r="AG31" s="203"/>
      <c r="AH31" s="203"/>
      <c r="AI31" s="203"/>
      <c r="AJ31" s="204"/>
      <c r="AK31" s="213"/>
      <c r="AL31" s="203"/>
      <c r="AM31" s="203"/>
      <c r="AN31" s="203"/>
      <c r="AO31" s="214" t="str">
        <f t="shared" si="6"/>
        <v/>
      </c>
      <c r="AP31" s="203"/>
      <c r="AQ31" s="203"/>
      <c r="AR31" s="203"/>
      <c r="AS31" s="204"/>
      <c r="AT31" s="277" t="str">
        <f>IF(AND($CP31="本工事費",$CN31=0),$CU31,IF(AND($CP31="附帯工事費",$CN31=0),$CU31,IF(AND($CP31="工事合計",$CN31=0),$CU31,IF(AND($CP31="契約保証費",$CN31=0),$CU31,IF(AND($CP31="共通仮設費",$CN31=0),$CN3,IF(AND($CN31=0,$CO31=0),"",$CU31))))))</f>
        <v/>
      </c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03" t="str">
        <f t="shared" si="7"/>
        <v/>
      </c>
      <c r="BG31" s="204"/>
      <c r="BH31" s="202" t="str">
        <f t="shared" si="8"/>
        <v/>
      </c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4"/>
      <c r="CI31" s="193"/>
      <c r="CJ31" s="193"/>
      <c r="CK31" s="193"/>
      <c r="CL31" s="193"/>
      <c r="CM31" s="193"/>
      <c r="CN31" s="193"/>
      <c r="CO31" s="193"/>
      <c r="CP31" s="193"/>
      <c r="CQ31" s="193"/>
      <c r="CR31" s="194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</row>
    <row r="32" spans="2:108" s="199" customFormat="1" ht="23.25" customHeight="1">
      <c r="B32" s="201"/>
      <c r="E32" s="202">
        <f t="shared" si="0"/>
        <v>0</v>
      </c>
      <c r="F32" s="203">
        <f t="shared" si="1"/>
        <v>0</v>
      </c>
      <c r="G32" s="203" t="b">
        <f t="shared" si="2"/>
        <v>0</v>
      </c>
      <c r="H32" s="203" t="b">
        <f t="shared" si="3"/>
        <v>0</v>
      </c>
      <c r="I32" s="203" t="b">
        <f t="shared" si="4"/>
        <v>0</v>
      </c>
      <c r="J32" s="203" t="b">
        <f t="shared" si="5"/>
        <v>0</v>
      </c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12"/>
      <c r="AG32" s="203"/>
      <c r="AH32" s="203"/>
      <c r="AI32" s="203"/>
      <c r="AJ32" s="204"/>
      <c r="AK32" s="213"/>
      <c r="AL32" s="203"/>
      <c r="AM32" s="203"/>
      <c r="AN32" s="203"/>
      <c r="AO32" s="214" t="str">
        <f t="shared" si="6"/>
        <v/>
      </c>
      <c r="AP32" s="203"/>
      <c r="AQ32" s="203"/>
      <c r="AR32" s="203"/>
      <c r="AS32" s="204"/>
      <c r="AT32" s="277" t="str">
        <f>IF(AND($CP32="本工事費",$CN32=0),$CU32,IF(AND($CP32="附帯工事費",$CN32=0),$CU32,IF(AND($CP32="工事合計",$CN32=0),$CU32,IF(AND($CP32="契約保証費",$CN32=0),$CU32,IF(AND($CP32="共通仮設費",$CN32=0),$CN3,IF(AND($CN32=0,$CO32=0),"",$CU32))))))</f>
        <v/>
      </c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03" t="str">
        <f t="shared" si="7"/>
        <v/>
      </c>
      <c r="BG32" s="204"/>
      <c r="BH32" s="202" t="str">
        <f t="shared" si="8"/>
        <v/>
      </c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4"/>
      <c r="CI32" s="193"/>
      <c r="CJ32" s="193"/>
      <c r="CK32" s="193"/>
      <c r="CL32" s="193"/>
      <c r="CM32" s="193"/>
      <c r="CN32" s="193"/>
      <c r="CO32" s="193"/>
      <c r="CP32" s="193"/>
      <c r="CQ32" s="193"/>
      <c r="CR32" s="194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</row>
    <row r="33" spans="2:108" s="199" customFormat="1" ht="23.25" customHeight="1">
      <c r="B33" s="201"/>
      <c r="E33" s="202">
        <f t="shared" si="0"/>
        <v>0</v>
      </c>
      <c r="F33" s="203">
        <f t="shared" si="1"/>
        <v>0</v>
      </c>
      <c r="G33" s="203" t="b">
        <f t="shared" si="2"/>
        <v>0</v>
      </c>
      <c r="H33" s="203" t="b">
        <f t="shared" si="3"/>
        <v>0</v>
      </c>
      <c r="I33" s="203" t="b">
        <f t="shared" si="4"/>
        <v>0</v>
      </c>
      <c r="J33" s="203" t="b">
        <f t="shared" si="5"/>
        <v>0</v>
      </c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12"/>
      <c r="AG33" s="203"/>
      <c r="AH33" s="203"/>
      <c r="AI33" s="203"/>
      <c r="AJ33" s="204"/>
      <c r="AK33" s="213"/>
      <c r="AL33" s="203"/>
      <c r="AM33" s="203"/>
      <c r="AN33" s="203"/>
      <c r="AO33" s="214" t="str">
        <f t="shared" si="6"/>
        <v/>
      </c>
      <c r="AP33" s="203"/>
      <c r="AQ33" s="203"/>
      <c r="AR33" s="203"/>
      <c r="AS33" s="204"/>
      <c r="AT33" s="277" t="str">
        <f>IF(AND($CP33="本工事費",$CN33=0),$CU33,IF(AND($CP33="附帯工事費",$CN33=0),$CU33,IF(AND($CP33="工事合計",$CN33=0),$CU33,IF(AND($CP33="契約保証費",$CN33=0),$CU33,IF(AND($CP33="共通仮設費",$CN33=0),$CN3,IF(AND($CN33=0,$CO33=0),"",$CU33))))))</f>
        <v/>
      </c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03" t="str">
        <f t="shared" si="7"/>
        <v/>
      </c>
      <c r="BG33" s="204"/>
      <c r="BH33" s="202" t="str">
        <f t="shared" si="8"/>
        <v/>
      </c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4"/>
      <c r="CI33" s="193"/>
      <c r="CJ33" s="193"/>
      <c r="CK33" s="193"/>
      <c r="CL33" s="193"/>
      <c r="CM33" s="193"/>
      <c r="CN33" s="193"/>
      <c r="CO33" s="193"/>
      <c r="CP33" s="193"/>
      <c r="CQ33" s="193"/>
      <c r="CR33" s="194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</row>
    <row r="34" spans="2:108" s="199" customFormat="1" ht="23.25" customHeight="1">
      <c r="B34" s="201"/>
      <c r="E34" s="202">
        <f t="shared" si="0"/>
        <v>0</v>
      </c>
      <c r="F34" s="203">
        <f t="shared" si="1"/>
        <v>0</v>
      </c>
      <c r="G34" s="203" t="b">
        <f t="shared" si="2"/>
        <v>0</v>
      </c>
      <c r="H34" s="203" t="b">
        <f t="shared" si="3"/>
        <v>0</v>
      </c>
      <c r="I34" s="203" t="b">
        <f t="shared" si="4"/>
        <v>0</v>
      </c>
      <c r="J34" s="203" t="b">
        <f t="shared" si="5"/>
        <v>0</v>
      </c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12"/>
      <c r="AG34" s="203"/>
      <c r="AH34" s="203"/>
      <c r="AI34" s="203"/>
      <c r="AJ34" s="204"/>
      <c r="AK34" s="213"/>
      <c r="AL34" s="203"/>
      <c r="AM34" s="203"/>
      <c r="AN34" s="203"/>
      <c r="AO34" s="214" t="str">
        <f t="shared" si="6"/>
        <v/>
      </c>
      <c r="AP34" s="203"/>
      <c r="AQ34" s="203"/>
      <c r="AR34" s="203"/>
      <c r="AS34" s="204"/>
      <c r="AT34" s="277" t="str">
        <f>IF(AND($CP34="本工事費",$CN34=0),$CU34,IF(AND($CP34="附帯工事費",$CN34=0),$CU34,IF(AND($CP34="工事合計",$CN34=0),$CU34,IF(AND($CP34="契約保証費",$CN34=0),$CU34,IF(AND($CP34="共通仮設費",$CN34=0),$CN3,IF(AND($CN34=0,$CO34=0),"",$CU34))))))</f>
        <v/>
      </c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03" t="str">
        <f t="shared" si="7"/>
        <v/>
      </c>
      <c r="BG34" s="204"/>
      <c r="BH34" s="202" t="str">
        <f t="shared" si="8"/>
        <v/>
      </c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4"/>
      <c r="CI34" s="193"/>
      <c r="CJ34" s="193"/>
      <c r="CK34" s="193"/>
      <c r="CL34" s="193"/>
      <c r="CM34" s="193"/>
      <c r="CN34" s="193"/>
      <c r="CO34" s="193"/>
      <c r="CP34" s="193"/>
      <c r="CQ34" s="193"/>
      <c r="CR34" s="194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</row>
    <row r="35" spans="2:108" s="199" customFormat="1" ht="23.25" customHeight="1">
      <c r="B35" s="201"/>
      <c r="E35" s="202">
        <f t="shared" si="0"/>
        <v>0</v>
      </c>
      <c r="F35" s="203">
        <f t="shared" si="1"/>
        <v>0</v>
      </c>
      <c r="G35" s="203" t="b">
        <f t="shared" si="2"/>
        <v>0</v>
      </c>
      <c r="H35" s="203" t="b">
        <f t="shared" si="3"/>
        <v>0</v>
      </c>
      <c r="I35" s="203" t="b">
        <f t="shared" si="4"/>
        <v>0</v>
      </c>
      <c r="J35" s="203" t="b">
        <f t="shared" si="5"/>
        <v>0</v>
      </c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12"/>
      <c r="AG35" s="203"/>
      <c r="AH35" s="203"/>
      <c r="AI35" s="203"/>
      <c r="AJ35" s="204"/>
      <c r="AK35" s="213"/>
      <c r="AL35" s="203"/>
      <c r="AM35" s="203"/>
      <c r="AN35" s="203"/>
      <c r="AO35" s="214" t="str">
        <f t="shared" si="6"/>
        <v/>
      </c>
      <c r="AP35" s="203"/>
      <c r="AQ35" s="203"/>
      <c r="AR35" s="203"/>
      <c r="AS35" s="204"/>
      <c r="AT35" s="277" t="str">
        <f>IF(AND($CP35="本工事費",$CN35=0),$CU35,IF(AND($CP35="附帯工事費",$CN35=0),$CU35,IF(AND($CP35="工事合計",$CN35=0),$CU35,IF(AND($CP35="契約保証費",$CN35=0),$CU35,IF(AND($CP35="共通仮設費",$CN35=0),$CN3,IF(AND($CN35=0,$CO35=0),"",$CU35))))))</f>
        <v/>
      </c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03" t="str">
        <f t="shared" si="7"/>
        <v/>
      </c>
      <c r="BG35" s="204"/>
      <c r="BH35" s="202" t="str">
        <f t="shared" si="8"/>
        <v/>
      </c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4"/>
      <c r="CI35" s="193"/>
      <c r="CJ35" s="193"/>
      <c r="CK35" s="193"/>
      <c r="CL35" s="193"/>
      <c r="CM35" s="193"/>
      <c r="CN35" s="193"/>
      <c r="CO35" s="193"/>
      <c r="CP35" s="193"/>
      <c r="CQ35" s="193"/>
      <c r="CR35" s="194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</row>
    <row r="36" spans="2:108" s="199" customFormat="1" ht="23.25" customHeight="1">
      <c r="B36" s="201"/>
      <c r="E36" s="202">
        <f t="shared" si="0"/>
        <v>0</v>
      </c>
      <c r="F36" s="203">
        <f t="shared" si="1"/>
        <v>0</v>
      </c>
      <c r="G36" s="203" t="b">
        <f t="shared" si="2"/>
        <v>0</v>
      </c>
      <c r="H36" s="203" t="b">
        <f t="shared" si="3"/>
        <v>0</v>
      </c>
      <c r="I36" s="203" t="b">
        <f t="shared" si="4"/>
        <v>0</v>
      </c>
      <c r="J36" s="203" t="b">
        <f t="shared" si="5"/>
        <v>0</v>
      </c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12"/>
      <c r="AG36" s="203"/>
      <c r="AH36" s="203"/>
      <c r="AI36" s="203"/>
      <c r="AJ36" s="204"/>
      <c r="AK36" s="213"/>
      <c r="AL36" s="203"/>
      <c r="AM36" s="203"/>
      <c r="AN36" s="203"/>
      <c r="AO36" s="214" t="str">
        <f t="shared" si="6"/>
        <v/>
      </c>
      <c r="AP36" s="203"/>
      <c r="AQ36" s="203"/>
      <c r="AR36" s="203"/>
      <c r="AS36" s="204"/>
      <c r="AT36" s="277" t="str">
        <f>IF(AND($CP36="本工事費",$CN36=0),$CU36,IF(AND($CP36="附帯工事費",$CN36=0),$CU36,IF(AND($CP36="工事合計",$CN36=0),$CU36,IF(AND($CP36="契約保証費",$CN36=0),$CU36,IF(AND($CP36="共通仮設費",$CN36=0),$CN3,IF(AND($CN36=0,$CO36=0),"",$CU36))))))</f>
        <v/>
      </c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03" t="str">
        <f t="shared" si="7"/>
        <v/>
      </c>
      <c r="BG36" s="204"/>
      <c r="BH36" s="202" t="str">
        <f t="shared" si="8"/>
        <v/>
      </c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4"/>
      <c r="CI36" s="193"/>
      <c r="CJ36" s="193"/>
      <c r="CK36" s="193"/>
      <c r="CL36" s="193"/>
      <c r="CM36" s="193"/>
      <c r="CN36" s="193"/>
      <c r="CO36" s="193"/>
      <c r="CP36" s="193"/>
      <c r="CQ36" s="193"/>
      <c r="CR36" s="194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</row>
    <row r="37" spans="2:108" s="199" customFormat="1" ht="23.25" customHeight="1">
      <c r="B37" s="201"/>
      <c r="E37" s="202">
        <f t="shared" si="0"/>
        <v>0</v>
      </c>
      <c r="F37" s="203">
        <f t="shared" si="1"/>
        <v>0</v>
      </c>
      <c r="G37" s="203" t="b">
        <f t="shared" si="2"/>
        <v>0</v>
      </c>
      <c r="H37" s="203" t="b">
        <f t="shared" si="3"/>
        <v>0</v>
      </c>
      <c r="I37" s="203" t="b">
        <f t="shared" si="4"/>
        <v>0</v>
      </c>
      <c r="J37" s="203" t="b">
        <f t="shared" si="5"/>
        <v>0</v>
      </c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12"/>
      <c r="AG37" s="203"/>
      <c r="AH37" s="203"/>
      <c r="AI37" s="203"/>
      <c r="AJ37" s="204"/>
      <c r="AK37" s="213"/>
      <c r="AL37" s="203"/>
      <c r="AM37" s="203"/>
      <c r="AN37" s="203"/>
      <c r="AO37" s="214" t="str">
        <f t="shared" si="6"/>
        <v/>
      </c>
      <c r="AP37" s="203"/>
      <c r="AQ37" s="203"/>
      <c r="AR37" s="203"/>
      <c r="AS37" s="204"/>
      <c r="AT37" s="277" t="str">
        <f>IF(AND($CP37="本工事費",$CN37=0),$CU37,IF(AND($CP37="附帯工事費",$CN37=0),$CU37,IF(AND($CP37="工事合計",$CN37=0),$CU37,IF(AND($CP37="契約保証費",$CN37=0),$CU37,IF(AND($CP37="共通仮設費",$CN37=0),$CN3,IF(AND($CN37=0,$CO37=0),"",$CU37))))))</f>
        <v/>
      </c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03" t="str">
        <f t="shared" si="7"/>
        <v/>
      </c>
      <c r="BG37" s="204"/>
      <c r="BH37" s="202" t="str">
        <f t="shared" si="8"/>
        <v/>
      </c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4"/>
      <c r="CI37" s="193"/>
      <c r="CJ37" s="193"/>
      <c r="CK37" s="193"/>
      <c r="CL37" s="193"/>
      <c r="CM37" s="193"/>
      <c r="CN37" s="193"/>
      <c r="CO37" s="193"/>
      <c r="CP37" s="193"/>
      <c r="CQ37" s="193"/>
      <c r="CR37" s="194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</row>
    <row r="38" spans="2:108"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</row>
    <row r="39" spans="2:108"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</row>
    <row r="40" spans="2:108"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8" t="s">
        <v>292</v>
      </c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</row>
    <row r="41" spans="2:108"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8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</row>
    <row r="42" spans="2:108" ht="18" customHeight="1"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8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</row>
    <row r="43" spans="2:108" ht="18" customHeight="1"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8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</row>
    <row r="44" spans="2:108" ht="23.25" customHeight="1">
      <c r="E44" s="280" t="s">
        <v>288</v>
      </c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0"/>
      <c r="AH44" s="280"/>
      <c r="AI44" s="280"/>
      <c r="AJ44" s="280"/>
      <c r="AK44" s="280" t="s">
        <v>289</v>
      </c>
      <c r="AL44" s="280"/>
      <c r="AM44" s="280"/>
      <c r="AN44" s="280"/>
      <c r="AO44" s="280"/>
      <c r="AP44" s="280"/>
      <c r="AQ44" s="280"/>
      <c r="AR44" s="280"/>
      <c r="AS44" s="280"/>
      <c r="AT44" s="280" t="s">
        <v>290</v>
      </c>
      <c r="AU44" s="280"/>
      <c r="AV44" s="280"/>
      <c r="AW44" s="280"/>
      <c r="AX44" s="280"/>
      <c r="AY44" s="280"/>
      <c r="AZ44" s="280"/>
      <c r="BA44" s="280"/>
      <c r="BB44" s="280"/>
      <c r="BC44" s="280"/>
      <c r="BD44" s="280"/>
      <c r="BE44" s="280"/>
      <c r="BF44" s="280"/>
      <c r="BG44" s="280"/>
      <c r="BH44" s="280" t="s">
        <v>261</v>
      </c>
      <c r="BI44" s="280"/>
      <c r="BJ44" s="280"/>
      <c r="BK44" s="280"/>
      <c r="BL44" s="280"/>
      <c r="BM44" s="280"/>
      <c r="BN44" s="280"/>
      <c r="BO44" s="280"/>
      <c r="BP44" s="280"/>
      <c r="BQ44" s="280"/>
      <c r="BR44" s="280"/>
      <c r="BS44" s="280"/>
      <c r="BT44" s="280"/>
      <c r="BU44" s="280"/>
      <c r="BV44" s="280"/>
      <c r="BW44" s="280"/>
      <c r="BX44" s="280"/>
      <c r="BY44" s="280"/>
      <c r="BZ44" s="280"/>
      <c r="CA44" s="280"/>
      <c r="CB44" s="280"/>
      <c r="CC44" s="280"/>
      <c r="CD44" s="280"/>
      <c r="CE44" s="280"/>
      <c r="CF44" s="280"/>
      <c r="CG44" s="280"/>
      <c r="CH44" s="280"/>
      <c r="CI44" s="193"/>
      <c r="CJ44" s="193"/>
      <c r="CK44" s="193"/>
      <c r="CL44" s="193"/>
    </row>
    <row r="45" spans="2:108" ht="23.25" customHeight="1">
      <c r="B45" s="208"/>
      <c r="E45" s="202">
        <f t="shared" ref="E45:E76" si="9">IF(AND($CN45=0,$CO45=0,$CP45="直接工事費")," 本工事費",IF(AND($CN45=0,$CO45=0,$CP45="本工事費")," 本工事費",IF(AND($CN45=0,$CO45=0,$CP45="附帯工事費")," 附帯工事費",IF(AND($CN45=0,$CO45=0,$CP45="工事合計")," 費目合計",IF(AND($CN45=0,$CP45="共通仮設費")," 直接工事費計",IF($CN45&lt;&gt;0,"",$CP45))))))</f>
        <v>0</v>
      </c>
      <c r="F45" s="203">
        <f t="shared" ref="F45:F76" si="10">IF(AND($CN45=1,$CO45=0),$CP45,
IF(AND($CN45=1,$CO45&lt;&gt;0,$CP45="共通仮設費合計"),"共通仮設費計",
IF(AND($CN45=1,$CO45&lt;&gt;0,$CP45="共通仮設費率額"),"共通仮設費(率化)",
IF(AND($CN45=1,$CO45&lt;&gt;0,$CP45="共通仮設費積上合計"),"共通仮設費(積上げ)",
IF(AND($CN45=1,$CO45&lt;&gt;0,$CP45="一般管理費(契約保証費含む)"),"一般管理費等額計",
IF(AND($CN45=1,$CO45&lt;&gt;0),SUBSTITUTE($CP45,"積上","(積上げ)"),
))))))</f>
        <v>0</v>
      </c>
      <c r="G45" s="203" t="b">
        <f t="shared" ref="G45:G76" si="11">IF(AND($CN45=2,$CO45=0),$CP45,
IF(AND($CN45=2,$CO45&lt;&gt;0),SUBSTITUTE($CP45,"積上","(積上げ)")))</f>
        <v>0</v>
      </c>
      <c r="H45" s="203" t="b">
        <f t="shared" ref="H45:H76" si="12">IF(AND($CN45=3,$CO45=0),$CP45,
IF(AND($CN45=3,$CO45&lt;&gt;0),SUBSTITUTE($CP45,"積上","(積上げ)")))</f>
        <v>0</v>
      </c>
      <c r="I45" s="203" t="b">
        <f t="shared" ref="I45:I76" si="13">IF(AND($CN45=4,$CO45=0),$CP45,
IF(AND($CN45=4,$CO45&lt;&gt;0),SUBSTITUTE($CP45,"積上","(積上げ)")))</f>
        <v>0</v>
      </c>
      <c r="J45" s="203" t="b">
        <f t="shared" ref="J45:J76" si="14">IF(AND($CN45=5,$CO45=0),$CP45,
IF(AND($CN45=5,$CO45&lt;&gt;0),SUBSTITUTE($CP45,"積上","(積上げ)")))</f>
        <v>0</v>
      </c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12"/>
      <c r="AG45" s="203"/>
      <c r="AH45" s="203"/>
      <c r="AI45" s="203"/>
      <c r="AJ45" s="204"/>
      <c r="AK45" s="213"/>
      <c r="AL45" s="203"/>
      <c r="AM45" s="203"/>
      <c r="AN45" s="203"/>
      <c r="AO45" s="214" t="str">
        <f t="shared" ref="AO45:AO76" si="15">IF(AND(CO45=2,CS45=""),"1式",CR45 &amp; CS45)</f>
        <v/>
      </c>
      <c r="AP45" s="203"/>
      <c r="AQ45" s="203"/>
      <c r="AR45" s="203"/>
      <c r="AS45" s="204"/>
      <c r="AT45" s="277" t="str">
        <f>IF(AND($CP45="本工事費",$CN45=0),$CU45,IF(AND($CP45="附帯工事費",$CN45=0),$CU45,IF(AND($CP45="工事合計",$CN45=0),$CU45,IF(AND($CP45="契約保証費",$CN45=0),$CU45,IF(AND($CP45="共通仮設費",$CN45=0),$CN44,IF(AND($CN45=0,$CO45=0),"",$CU45))))))</f>
        <v/>
      </c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03" t="str">
        <f t="shared" ref="BF45:BF76" si="16">IF(AND($CN45=0,$CP45="本工事費"),"円",IF(AND($CN45=0,$CP45="附帯工事費"),"円",IF(AND($CN45=0,$CP45="工事合計"),"円",IF(AND($CN45=0,$CP45="契約保証費"),"円",IF(AND($CN45=0,$CO45=0),"","円")))))</f>
        <v/>
      </c>
      <c r="BG45" s="204"/>
      <c r="BH45" s="202" t="str">
        <f t="shared" ref="BH45:BH76" si="17">IF(AND($CN45=0,$CO45=0,$CP45="工事合計"),"ｇ＋ｇ’",IF(AND(CV45&lt;=1,OR(CP45="共通仮設費",CP45="共通仮設費合計",CP45="純工事費",CP45="現場管理費",CP45="工事原価",CP45="一般管理費",CP45="一般管理費(契約保証費含む)",CP45="工事価格")),VLOOKUP($CP45,$CO$2:$CQ$9,2,FALSE),IF(AND(CV45&gt;1,OR(CP45="共通仮設費",CP45="共通仮設費合計",CP45="純工事費",CP45="現場管理費",CP45="工事原価",CP45="一般管理費",CP45="一般管理費(契約保証費含む)",CP45="工事価格")),VLOOKUP($CP45,$CO$2:$CQ$9,3,FALSE),"")))</f>
        <v/>
      </c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4"/>
      <c r="CI45" s="193"/>
      <c r="CJ45" s="193"/>
      <c r="CK45" s="193"/>
      <c r="CL45" s="193"/>
    </row>
    <row r="46" spans="2:108" ht="23.25" customHeight="1">
      <c r="B46" s="208"/>
      <c r="E46" s="202">
        <f t="shared" si="9"/>
        <v>0</v>
      </c>
      <c r="F46" s="203">
        <f t="shared" si="10"/>
        <v>0</v>
      </c>
      <c r="G46" s="203" t="b">
        <f t="shared" si="11"/>
        <v>0</v>
      </c>
      <c r="H46" s="203" t="b">
        <f t="shared" si="12"/>
        <v>0</v>
      </c>
      <c r="I46" s="203" t="b">
        <f t="shared" si="13"/>
        <v>0</v>
      </c>
      <c r="J46" s="203" t="b">
        <f t="shared" si="14"/>
        <v>0</v>
      </c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12"/>
      <c r="AG46" s="203"/>
      <c r="AH46" s="203"/>
      <c r="AI46" s="203"/>
      <c r="AJ46" s="204"/>
      <c r="AK46" s="213"/>
      <c r="AL46" s="203"/>
      <c r="AM46" s="203"/>
      <c r="AN46" s="203"/>
      <c r="AO46" s="214" t="str">
        <f t="shared" si="15"/>
        <v/>
      </c>
      <c r="AP46" s="203"/>
      <c r="AQ46" s="203"/>
      <c r="AR46" s="203"/>
      <c r="AS46" s="204"/>
      <c r="AT46" s="277" t="str">
        <f>IF(AND($CP46="本工事費",$CN46=0),$CU46,IF(AND($CP46="附帯工事費",$CN46=0),$CU46,IF(AND($CP46="工事合計",$CN46=0),$CU46,IF(AND($CP46="契約保証費",$CN46=0),$CU46,IF(AND($CP46="共通仮設費",$CN46=0),$CN44,IF(AND($CN46=0,$CO46=0),"",$CU46))))))</f>
        <v/>
      </c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03" t="str">
        <f t="shared" si="16"/>
        <v/>
      </c>
      <c r="BG46" s="204"/>
      <c r="BH46" s="202" t="str">
        <f t="shared" si="17"/>
        <v/>
      </c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4"/>
      <c r="CI46" s="193"/>
      <c r="CJ46" s="193"/>
      <c r="CK46" s="193"/>
      <c r="CL46" s="193"/>
    </row>
    <row r="47" spans="2:108" ht="23.25" customHeight="1">
      <c r="E47" s="202">
        <f t="shared" si="9"/>
        <v>0</v>
      </c>
      <c r="F47" s="203">
        <f t="shared" si="10"/>
        <v>0</v>
      </c>
      <c r="G47" s="203" t="b">
        <f t="shared" si="11"/>
        <v>0</v>
      </c>
      <c r="H47" s="203" t="b">
        <f t="shared" si="12"/>
        <v>0</v>
      </c>
      <c r="I47" s="203" t="b">
        <f t="shared" si="13"/>
        <v>0</v>
      </c>
      <c r="J47" s="203" t="b">
        <f t="shared" si="14"/>
        <v>0</v>
      </c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12"/>
      <c r="AG47" s="203"/>
      <c r="AH47" s="203"/>
      <c r="AI47" s="203"/>
      <c r="AJ47" s="204"/>
      <c r="AK47" s="213"/>
      <c r="AL47" s="203"/>
      <c r="AM47" s="203"/>
      <c r="AN47" s="203"/>
      <c r="AO47" s="214" t="str">
        <f t="shared" si="15"/>
        <v/>
      </c>
      <c r="AP47" s="203"/>
      <c r="AQ47" s="203"/>
      <c r="AR47" s="203"/>
      <c r="AS47" s="204"/>
      <c r="AT47" s="277" t="str">
        <f>IF(AND($CP47="本工事費",$CN47=0),$CU47,IF(AND($CP47="附帯工事費",$CN47=0),$CU47,IF(AND($CP47="工事合計",$CN47=0),$CU47,IF(AND($CP47="契約保証費",$CN47=0),$CU47,IF(AND($CP47="共通仮設費",$CN47=0),$CN44,IF(AND($CN47=0,$CO47=0),"",$CU47))))))</f>
        <v/>
      </c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03" t="str">
        <f t="shared" si="16"/>
        <v/>
      </c>
      <c r="BG47" s="204"/>
      <c r="BH47" s="202" t="str">
        <f t="shared" si="17"/>
        <v/>
      </c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4"/>
      <c r="CI47" s="193"/>
      <c r="CJ47" s="193"/>
      <c r="CK47" s="193"/>
      <c r="CL47" s="193"/>
    </row>
    <row r="48" spans="2:108" ht="23.25" customHeight="1">
      <c r="E48" s="202">
        <f t="shared" si="9"/>
        <v>0</v>
      </c>
      <c r="F48" s="203">
        <f t="shared" si="10"/>
        <v>0</v>
      </c>
      <c r="G48" s="203" t="b">
        <f t="shared" si="11"/>
        <v>0</v>
      </c>
      <c r="H48" s="203" t="b">
        <f t="shared" si="12"/>
        <v>0</v>
      </c>
      <c r="I48" s="203" t="b">
        <f t="shared" si="13"/>
        <v>0</v>
      </c>
      <c r="J48" s="203" t="b">
        <f t="shared" si="14"/>
        <v>0</v>
      </c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12"/>
      <c r="AG48" s="203"/>
      <c r="AH48" s="203"/>
      <c r="AI48" s="203"/>
      <c r="AJ48" s="204"/>
      <c r="AK48" s="213"/>
      <c r="AL48" s="203"/>
      <c r="AM48" s="203"/>
      <c r="AN48" s="203"/>
      <c r="AO48" s="214" t="str">
        <f t="shared" si="15"/>
        <v/>
      </c>
      <c r="AP48" s="203"/>
      <c r="AQ48" s="203"/>
      <c r="AR48" s="203"/>
      <c r="AS48" s="204"/>
      <c r="AT48" s="277" t="str">
        <f>IF(AND($CP48="本工事費",$CN48=0),$CU48,IF(AND($CP48="附帯工事費",$CN48=0),$CU48,IF(AND($CP48="工事合計",$CN48=0),$CU48,IF(AND($CP48="契約保証費",$CN48=0),$CU48,IF(AND($CP48="共通仮設費",$CN48=0),$CN44,IF(AND($CN48=0,$CO48=0),"",$CU48))))))</f>
        <v/>
      </c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03" t="str">
        <f t="shared" si="16"/>
        <v/>
      </c>
      <c r="BG48" s="204"/>
      <c r="BH48" s="202" t="str">
        <f t="shared" si="17"/>
        <v/>
      </c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4"/>
      <c r="CI48" s="193"/>
      <c r="CJ48" s="193"/>
      <c r="CK48" s="193"/>
      <c r="CL48" s="193"/>
    </row>
    <row r="49" spans="2:108" s="199" customFormat="1" ht="23.25" customHeight="1">
      <c r="B49" s="200"/>
      <c r="E49" s="202">
        <f t="shared" si="9"/>
        <v>0</v>
      </c>
      <c r="F49" s="203">
        <f t="shared" si="10"/>
        <v>0</v>
      </c>
      <c r="G49" s="203" t="b">
        <f t="shared" si="11"/>
        <v>0</v>
      </c>
      <c r="H49" s="203" t="b">
        <f t="shared" si="12"/>
        <v>0</v>
      </c>
      <c r="I49" s="203" t="b">
        <f t="shared" si="13"/>
        <v>0</v>
      </c>
      <c r="J49" s="203" t="b">
        <f t="shared" si="14"/>
        <v>0</v>
      </c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12"/>
      <c r="AG49" s="203"/>
      <c r="AH49" s="203"/>
      <c r="AI49" s="203"/>
      <c r="AJ49" s="204"/>
      <c r="AK49" s="213"/>
      <c r="AL49" s="203"/>
      <c r="AM49" s="203"/>
      <c r="AN49" s="203"/>
      <c r="AO49" s="214" t="str">
        <f t="shared" si="15"/>
        <v/>
      </c>
      <c r="AP49" s="203"/>
      <c r="AQ49" s="203"/>
      <c r="AR49" s="203"/>
      <c r="AS49" s="204"/>
      <c r="AT49" s="277" t="str">
        <f>IF(AND($CP49="本工事費",$CN49=0),$CU49,IF(AND($CP49="附帯工事費",$CN49=0),$CU49,IF(AND($CP49="工事合計",$CN49=0),$CU49,IF(AND($CP49="契約保証費",$CN49=0),$CU49,IF(AND($CP49="共通仮設費",$CN49=0),$CN44,IF(AND($CN49=0,$CO49=0),"",$CU49))))))</f>
        <v/>
      </c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03" t="str">
        <f t="shared" si="16"/>
        <v/>
      </c>
      <c r="BG49" s="204"/>
      <c r="BH49" s="202" t="str">
        <f t="shared" si="17"/>
        <v/>
      </c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4"/>
      <c r="CI49" s="193"/>
      <c r="CJ49" s="193"/>
      <c r="CK49" s="193"/>
      <c r="CL49" s="193"/>
      <c r="CM49" s="193"/>
      <c r="CN49" s="193"/>
      <c r="CO49" s="193"/>
      <c r="CP49" s="193"/>
      <c r="CQ49" s="193"/>
      <c r="CR49" s="194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</row>
    <row r="50" spans="2:108" s="199" customFormat="1" ht="23.25" customHeight="1">
      <c r="B50" s="201"/>
      <c r="E50" s="202">
        <f t="shared" si="9"/>
        <v>0</v>
      </c>
      <c r="F50" s="203">
        <f t="shared" si="10"/>
        <v>0</v>
      </c>
      <c r="G50" s="203" t="b">
        <f t="shared" si="11"/>
        <v>0</v>
      </c>
      <c r="H50" s="203" t="b">
        <f t="shared" si="12"/>
        <v>0</v>
      </c>
      <c r="I50" s="203" t="b">
        <f t="shared" si="13"/>
        <v>0</v>
      </c>
      <c r="J50" s="203" t="b">
        <f t="shared" si="14"/>
        <v>0</v>
      </c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12"/>
      <c r="AG50" s="203"/>
      <c r="AH50" s="203"/>
      <c r="AI50" s="203"/>
      <c r="AJ50" s="204"/>
      <c r="AK50" s="213"/>
      <c r="AL50" s="203"/>
      <c r="AM50" s="203"/>
      <c r="AN50" s="203"/>
      <c r="AO50" s="214" t="str">
        <f t="shared" si="15"/>
        <v/>
      </c>
      <c r="AP50" s="203"/>
      <c r="AQ50" s="203"/>
      <c r="AR50" s="203"/>
      <c r="AS50" s="204"/>
      <c r="AT50" s="277" t="str">
        <f>IF(AND($CP50="本工事費",$CN50=0),$CU50,IF(AND($CP50="附帯工事費",$CN50=0),$CU50,IF(AND($CP50="工事合計",$CN50=0),$CU50,IF(AND($CP50="契約保証費",$CN50=0),$CU50,IF(AND($CP50="共通仮設費",$CN50=0),$CN44,IF(AND($CN50=0,$CO50=0),"",$CU50))))))</f>
        <v/>
      </c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03" t="str">
        <f t="shared" si="16"/>
        <v/>
      </c>
      <c r="BG50" s="204"/>
      <c r="BH50" s="202" t="str">
        <f t="shared" si="17"/>
        <v/>
      </c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4"/>
      <c r="CI50" s="193"/>
      <c r="CJ50" s="193"/>
      <c r="CK50" s="193"/>
      <c r="CL50" s="193"/>
      <c r="CM50" s="193"/>
      <c r="CN50" s="193"/>
      <c r="CO50" s="193"/>
      <c r="CP50" s="193"/>
      <c r="CQ50" s="193"/>
      <c r="CR50" s="194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</row>
    <row r="51" spans="2:108" s="199" customFormat="1" ht="23.25" customHeight="1">
      <c r="B51" s="201"/>
      <c r="E51" s="202">
        <f t="shared" si="9"/>
        <v>0</v>
      </c>
      <c r="F51" s="203">
        <f t="shared" si="10"/>
        <v>0</v>
      </c>
      <c r="G51" s="203" t="b">
        <f t="shared" si="11"/>
        <v>0</v>
      </c>
      <c r="H51" s="203" t="b">
        <f t="shared" si="12"/>
        <v>0</v>
      </c>
      <c r="I51" s="203" t="b">
        <f t="shared" si="13"/>
        <v>0</v>
      </c>
      <c r="J51" s="203" t="b">
        <f t="shared" si="14"/>
        <v>0</v>
      </c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12"/>
      <c r="AG51" s="203"/>
      <c r="AH51" s="203"/>
      <c r="AI51" s="203"/>
      <c r="AJ51" s="204"/>
      <c r="AK51" s="213"/>
      <c r="AL51" s="203"/>
      <c r="AM51" s="203"/>
      <c r="AN51" s="203"/>
      <c r="AO51" s="214" t="str">
        <f t="shared" si="15"/>
        <v/>
      </c>
      <c r="AP51" s="203"/>
      <c r="AQ51" s="203"/>
      <c r="AR51" s="203"/>
      <c r="AS51" s="204"/>
      <c r="AT51" s="277" t="str">
        <f>IF(AND($CP51="本工事費",$CN51=0),$CU51,IF(AND($CP51="附帯工事費",$CN51=0),$CU51,IF(AND($CP51="工事合計",$CN51=0),$CU51,IF(AND($CP51="契約保証費",$CN51=0),$CU51,IF(AND($CP51="共通仮設費",$CN51=0),$CN44,IF(AND($CN51=0,$CO51=0),"",$CU51))))))</f>
        <v/>
      </c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03" t="str">
        <f t="shared" si="16"/>
        <v/>
      </c>
      <c r="BG51" s="204"/>
      <c r="BH51" s="202" t="str">
        <f t="shared" si="17"/>
        <v/>
      </c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4"/>
      <c r="CI51" s="193"/>
      <c r="CJ51" s="193"/>
      <c r="CK51" s="193"/>
      <c r="CL51" s="193"/>
      <c r="CM51" s="193"/>
      <c r="CN51" s="193"/>
      <c r="CO51" s="193"/>
      <c r="CP51" s="193"/>
      <c r="CQ51" s="193"/>
      <c r="CR51" s="194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</row>
    <row r="52" spans="2:108" s="199" customFormat="1" ht="23.25" customHeight="1">
      <c r="B52" s="201"/>
      <c r="E52" s="202">
        <f t="shared" si="9"/>
        <v>0</v>
      </c>
      <c r="F52" s="203">
        <f t="shared" si="10"/>
        <v>0</v>
      </c>
      <c r="G52" s="203" t="b">
        <f t="shared" si="11"/>
        <v>0</v>
      </c>
      <c r="H52" s="203" t="b">
        <f t="shared" si="12"/>
        <v>0</v>
      </c>
      <c r="I52" s="203" t="b">
        <f t="shared" si="13"/>
        <v>0</v>
      </c>
      <c r="J52" s="203" t="b">
        <f t="shared" si="14"/>
        <v>0</v>
      </c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12"/>
      <c r="AG52" s="203"/>
      <c r="AH52" s="203"/>
      <c r="AI52" s="203"/>
      <c r="AJ52" s="204"/>
      <c r="AK52" s="213"/>
      <c r="AL52" s="203"/>
      <c r="AM52" s="203"/>
      <c r="AN52" s="203"/>
      <c r="AO52" s="214" t="str">
        <f t="shared" si="15"/>
        <v/>
      </c>
      <c r="AP52" s="203"/>
      <c r="AQ52" s="203"/>
      <c r="AR52" s="203"/>
      <c r="AS52" s="204"/>
      <c r="AT52" s="277" t="str">
        <f>IF(AND($CP52="本工事費",$CN52=0),$CU52,IF(AND($CP52="附帯工事費",$CN52=0),$CU52,IF(AND($CP52="工事合計",$CN52=0),$CU52,IF(AND($CP52="契約保証費",$CN52=0),$CU52,IF(AND($CP52="共通仮設費",$CN52=0),$CN44,IF(AND($CN52=0,$CO52=0),"",$CU52))))))</f>
        <v/>
      </c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03" t="str">
        <f t="shared" si="16"/>
        <v/>
      </c>
      <c r="BG52" s="204"/>
      <c r="BH52" s="202" t="str">
        <f t="shared" si="17"/>
        <v/>
      </c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4"/>
      <c r="CI52" s="193"/>
      <c r="CJ52" s="193"/>
      <c r="CK52" s="193"/>
      <c r="CL52" s="193"/>
      <c r="CM52" s="193"/>
      <c r="CN52" s="193"/>
      <c r="CO52" s="193"/>
      <c r="CP52" s="193"/>
      <c r="CQ52" s="193"/>
      <c r="CR52" s="194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</row>
    <row r="53" spans="2:108" s="199" customFormat="1" ht="23.25" customHeight="1">
      <c r="B53" s="201"/>
      <c r="E53" s="202">
        <f t="shared" si="9"/>
        <v>0</v>
      </c>
      <c r="F53" s="203">
        <f t="shared" si="10"/>
        <v>0</v>
      </c>
      <c r="G53" s="203" t="b">
        <f t="shared" si="11"/>
        <v>0</v>
      </c>
      <c r="H53" s="203" t="b">
        <f t="shared" si="12"/>
        <v>0</v>
      </c>
      <c r="I53" s="203" t="b">
        <f t="shared" si="13"/>
        <v>0</v>
      </c>
      <c r="J53" s="203" t="b">
        <f t="shared" si="14"/>
        <v>0</v>
      </c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12"/>
      <c r="AG53" s="203"/>
      <c r="AH53" s="203"/>
      <c r="AI53" s="203"/>
      <c r="AJ53" s="204"/>
      <c r="AK53" s="213"/>
      <c r="AL53" s="203"/>
      <c r="AM53" s="203"/>
      <c r="AN53" s="203"/>
      <c r="AO53" s="214" t="str">
        <f t="shared" si="15"/>
        <v/>
      </c>
      <c r="AP53" s="203"/>
      <c r="AQ53" s="203"/>
      <c r="AR53" s="203"/>
      <c r="AS53" s="204"/>
      <c r="AT53" s="277" t="str">
        <f t="shared" ref="AT53" si="18">IF(AND($CP53="本工事費",$CN53=0),$CU53,IF(AND($CP53="附帯工事費",$CN53=0),$CU53,IF(AND($CP53="工事合計",$CN53=0),$CU53,IF(AND($CP53="契約保証費",$CN53=0),$CU53,IF(AND($CP53="共通仮設費",$CN53=0),$CN44,IF(AND($CN53=0,$CO53=0),"",$CU53))))))</f>
        <v/>
      </c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03" t="str">
        <f t="shared" si="16"/>
        <v/>
      </c>
      <c r="BG53" s="204"/>
      <c r="BH53" s="202" t="str">
        <f t="shared" si="17"/>
        <v/>
      </c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4"/>
      <c r="CI53" s="193"/>
      <c r="CJ53" s="193"/>
      <c r="CK53" s="193"/>
      <c r="CL53" s="193"/>
      <c r="CM53" s="193"/>
      <c r="CN53" s="193"/>
      <c r="CO53" s="193"/>
      <c r="CP53" s="193"/>
      <c r="CQ53" s="193"/>
      <c r="CR53" s="194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</row>
    <row r="54" spans="2:108" s="199" customFormat="1" ht="23.25" customHeight="1">
      <c r="B54" s="201"/>
      <c r="E54" s="202">
        <f t="shared" si="9"/>
        <v>0</v>
      </c>
      <c r="F54" s="203">
        <f t="shared" si="10"/>
        <v>0</v>
      </c>
      <c r="G54" s="203" t="b">
        <f t="shared" si="11"/>
        <v>0</v>
      </c>
      <c r="H54" s="203" t="b">
        <f t="shared" si="12"/>
        <v>0</v>
      </c>
      <c r="I54" s="203" t="b">
        <f t="shared" si="13"/>
        <v>0</v>
      </c>
      <c r="J54" s="203" t="b">
        <f t="shared" si="14"/>
        <v>0</v>
      </c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12"/>
      <c r="AG54" s="203"/>
      <c r="AH54" s="203"/>
      <c r="AI54" s="203"/>
      <c r="AJ54" s="204"/>
      <c r="AK54" s="213"/>
      <c r="AL54" s="203"/>
      <c r="AM54" s="203"/>
      <c r="AN54" s="203"/>
      <c r="AO54" s="214" t="str">
        <f t="shared" si="15"/>
        <v/>
      </c>
      <c r="AP54" s="203"/>
      <c r="AQ54" s="203"/>
      <c r="AR54" s="203"/>
      <c r="AS54" s="204"/>
      <c r="AT54" s="277" t="str">
        <f>IF(AND($CP54="本工事費",$CN54=0),$CU54,IF(AND($CP54="附帯工事費",$CN54=0),$CU54,IF(AND($CP54="工事合計",$CN54=0),$CU54,IF(AND($CP54="契約保証費",$CN54=0),$CU54,IF(AND($CP54="共通仮設費",$CN54=0),$CN44,IF(AND($CN54=0,$CO54=0),"",$CU54))))))</f>
        <v/>
      </c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03" t="str">
        <f t="shared" si="16"/>
        <v/>
      </c>
      <c r="BG54" s="204"/>
      <c r="BH54" s="202" t="str">
        <f t="shared" si="17"/>
        <v/>
      </c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4"/>
      <c r="CI54" s="193"/>
      <c r="CJ54" s="193"/>
      <c r="CK54" s="193"/>
      <c r="CL54" s="193"/>
      <c r="CM54" s="193"/>
      <c r="CN54" s="193"/>
      <c r="CO54" s="193"/>
      <c r="CP54" s="193"/>
      <c r="CQ54" s="193"/>
      <c r="CR54" s="194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</row>
    <row r="55" spans="2:108" s="199" customFormat="1" ht="23.25" customHeight="1">
      <c r="B55" s="201"/>
      <c r="E55" s="202">
        <f t="shared" si="9"/>
        <v>0</v>
      </c>
      <c r="F55" s="203">
        <f t="shared" si="10"/>
        <v>0</v>
      </c>
      <c r="G55" s="203" t="b">
        <f t="shared" si="11"/>
        <v>0</v>
      </c>
      <c r="H55" s="203" t="b">
        <f t="shared" si="12"/>
        <v>0</v>
      </c>
      <c r="I55" s="203" t="b">
        <f t="shared" si="13"/>
        <v>0</v>
      </c>
      <c r="J55" s="203" t="b">
        <f t="shared" si="14"/>
        <v>0</v>
      </c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12"/>
      <c r="AG55" s="203"/>
      <c r="AH55" s="203"/>
      <c r="AI55" s="203"/>
      <c r="AJ55" s="204"/>
      <c r="AK55" s="213"/>
      <c r="AL55" s="203"/>
      <c r="AM55" s="203"/>
      <c r="AN55" s="203"/>
      <c r="AO55" s="214" t="str">
        <f t="shared" si="15"/>
        <v/>
      </c>
      <c r="AP55" s="203"/>
      <c r="AQ55" s="203"/>
      <c r="AR55" s="203"/>
      <c r="AS55" s="204"/>
      <c r="AT55" s="277" t="str">
        <f>IF(AND($CP55="本工事費",$CN55=0),$CU55,IF(AND($CP55="附帯工事費",$CN55=0),$CU55,IF(AND($CP55="工事合計",$CN55=0),$CU55,IF(AND($CP55="契約保証費",$CN55=0),$CU55,IF(AND($CP55="共通仮設費",$CN55=0),$CN44,IF(AND($CN55=0,$CO55=0),"",$CU55))))))</f>
        <v/>
      </c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03" t="str">
        <f t="shared" si="16"/>
        <v/>
      </c>
      <c r="BG55" s="204"/>
      <c r="BH55" s="202" t="str">
        <f t="shared" si="17"/>
        <v/>
      </c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4"/>
      <c r="CI55" s="193"/>
      <c r="CJ55" s="193"/>
      <c r="CK55" s="193"/>
      <c r="CL55" s="193"/>
      <c r="CM55" s="193"/>
      <c r="CN55" s="193"/>
      <c r="CO55" s="193"/>
      <c r="CP55" s="193"/>
      <c r="CQ55" s="193"/>
      <c r="CR55" s="194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</row>
    <row r="56" spans="2:108" s="199" customFormat="1" ht="23.25" customHeight="1">
      <c r="B56" s="201"/>
      <c r="E56" s="202">
        <f t="shared" si="9"/>
        <v>0</v>
      </c>
      <c r="F56" s="203">
        <f t="shared" si="10"/>
        <v>0</v>
      </c>
      <c r="G56" s="203" t="b">
        <f t="shared" si="11"/>
        <v>0</v>
      </c>
      <c r="H56" s="203" t="b">
        <f t="shared" si="12"/>
        <v>0</v>
      </c>
      <c r="I56" s="203" t="b">
        <f t="shared" si="13"/>
        <v>0</v>
      </c>
      <c r="J56" s="203" t="b">
        <f t="shared" si="14"/>
        <v>0</v>
      </c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12"/>
      <c r="AG56" s="203"/>
      <c r="AH56" s="203"/>
      <c r="AI56" s="203"/>
      <c r="AJ56" s="204"/>
      <c r="AK56" s="213"/>
      <c r="AL56" s="203"/>
      <c r="AM56" s="203"/>
      <c r="AN56" s="203"/>
      <c r="AO56" s="214" t="str">
        <f t="shared" si="15"/>
        <v/>
      </c>
      <c r="AP56" s="203"/>
      <c r="AQ56" s="203"/>
      <c r="AR56" s="203"/>
      <c r="AS56" s="204"/>
      <c r="AT56" s="277" t="str">
        <f>IF(AND($CP56="本工事費",$CN56=0),$CU56,IF(AND($CP56="附帯工事費",$CN56=0),$CU56,IF(AND($CP56="工事合計",$CN56=0),$CU56,IF(AND($CP56="契約保証費",$CN56=0),$CU56,IF(AND($CP56="共通仮設費",$CN56=0),$CN44,IF(AND($CN56=0,$CO56=0),"",$CU56))))))</f>
        <v/>
      </c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03" t="str">
        <f t="shared" si="16"/>
        <v/>
      </c>
      <c r="BG56" s="204"/>
      <c r="BH56" s="202" t="str">
        <f t="shared" si="17"/>
        <v/>
      </c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4"/>
      <c r="CI56" s="193"/>
      <c r="CJ56" s="193"/>
      <c r="CK56" s="193"/>
      <c r="CL56" s="193"/>
      <c r="CM56" s="193"/>
      <c r="CN56" s="193"/>
      <c r="CO56" s="193"/>
      <c r="CP56" s="193"/>
      <c r="CQ56" s="193"/>
      <c r="CR56" s="194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</row>
    <row r="57" spans="2:108" s="199" customFormat="1" ht="23.25" customHeight="1">
      <c r="B57" s="201"/>
      <c r="E57" s="202">
        <f t="shared" si="9"/>
        <v>0</v>
      </c>
      <c r="F57" s="203">
        <f t="shared" si="10"/>
        <v>0</v>
      </c>
      <c r="G57" s="203" t="b">
        <f t="shared" si="11"/>
        <v>0</v>
      </c>
      <c r="H57" s="203" t="b">
        <f t="shared" si="12"/>
        <v>0</v>
      </c>
      <c r="I57" s="203" t="b">
        <f t="shared" si="13"/>
        <v>0</v>
      </c>
      <c r="J57" s="203" t="b">
        <f t="shared" si="14"/>
        <v>0</v>
      </c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  <c r="AA57" s="203"/>
      <c r="AB57" s="203"/>
      <c r="AC57" s="203"/>
      <c r="AD57" s="203"/>
      <c r="AE57" s="203"/>
      <c r="AF57" s="212"/>
      <c r="AG57" s="203"/>
      <c r="AH57" s="203"/>
      <c r="AI57" s="203"/>
      <c r="AJ57" s="204"/>
      <c r="AK57" s="213"/>
      <c r="AL57" s="203"/>
      <c r="AM57" s="203"/>
      <c r="AN57" s="203"/>
      <c r="AO57" s="214" t="str">
        <f t="shared" si="15"/>
        <v/>
      </c>
      <c r="AP57" s="203"/>
      <c r="AQ57" s="203"/>
      <c r="AR57" s="203"/>
      <c r="AS57" s="204"/>
      <c r="AT57" s="277" t="str">
        <f>IF(AND($CP57="本工事費",$CN57=0),$CU57,IF(AND($CP57="附帯工事費",$CN57=0),$CU57,IF(AND($CP57="工事合計",$CN57=0),$CU57,IF(AND($CP57="契約保証費",$CN57=0),$CU57,IF(AND($CP57="共通仮設費",$CN57=0),$CN44,IF(AND($CN57=0,$CO57=0),"",$CU57))))))</f>
        <v/>
      </c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03" t="str">
        <f t="shared" si="16"/>
        <v/>
      </c>
      <c r="BG57" s="204"/>
      <c r="BH57" s="202" t="str">
        <f t="shared" si="17"/>
        <v/>
      </c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4"/>
      <c r="CI57" s="193"/>
      <c r="CJ57" s="193"/>
      <c r="CK57" s="193"/>
      <c r="CL57" s="193"/>
      <c r="CM57" s="193"/>
      <c r="CN57" s="193"/>
      <c r="CO57" s="193"/>
      <c r="CP57" s="193"/>
      <c r="CQ57" s="193"/>
      <c r="CR57" s="194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</row>
    <row r="58" spans="2:108" s="199" customFormat="1" ht="23.25" customHeight="1">
      <c r="B58" s="201"/>
      <c r="E58" s="202">
        <f t="shared" si="9"/>
        <v>0</v>
      </c>
      <c r="F58" s="203">
        <f t="shared" si="10"/>
        <v>0</v>
      </c>
      <c r="G58" s="203" t="b">
        <f t="shared" si="11"/>
        <v>0</v>
      </c>
      <c r="H58" s="203" t="b">
        <f t="shared" si="12"/>
        <v>0</v>
      </c>
      <c r="I58" s="203" t="b">
        <f t="shared" si="13"/>
        <v>0</v>
      </c>
      <c r="J58" s="203" t="b">
        <f t="shared" si="14"/>
        <v>0</v>
      </c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12"/>
      <c r="AG58" s="203"/>
      <c r="AH58" s="203"/>
      <c r="AI58" s="203"/>
      <c r="AJ58" s="204"/>
      <c r="AK58" s="213"/>
      <c r="AL58" s="203"/>
      <c r="AM58" s="203"/>
      <c r="AN58" s="203"/>
      <c r="AO58" s="214" t="str">
        <f t="shared" si="15"/>
        <v/>
      </c>
      <c r="AP58" s="203"/>
      <c r="AQ58" s="203"/>
      <c r="AR58" s="203"/>
      <c r="AS58" s="204"/>
      <c r="AT58" s="277" t="str">
        <f>IF(AND($CP58="本工事費",$CN58=0),$CU58,IF(AND($CP58="附帯工事費",$CN58=0),$CU58,IF(AND($CP58="工事合計",$CN58=0),$CU58,IF(AND($CP58="契約保証費",$CN58=0),$CU58,IF(AND($CP58="共通仮設費",$CN58=0),$CN44,IF(AND($CN58=0,$CO58=0),"",$CU58))))))</f>
        <v/>
      </c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03" t="str">
        <f t="shared" si="16"/>
        <v/>
      </c>
      <c r="BG58" s="204"/>
      <c r="BH58" s="202" t="str">
        <f t="shared" si="17"/>
        <v/>
      </c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4"/>
      <c r="CI58" s="193"/>
      <c r="CJ58" s="193"/>
      <c r="CK58" s="193"/>
      <c r="CL58" s="193"/>
      <c r="CM58" s="193"/>
      <c r="CN58" s="193"/>
      <c r="CO58" s="193"/>
      <c r="CP58" s="193"/>
      <c r="CQ58" s="193"/>
      <c r="CR58" s="194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</row>
    <row r="59" spans="2:108" s="199" customFormat="1" ht="23.25" customHeight="1">
      <c r="B59" s="201"/>
      <c r="E59" s="202">
        <f t="shared" si="9"/>
        <v>0</v>
      </c>
      <c r="F59" s="203">
        <f t="shared" si="10"/>
        <v>0</v>
      </c>
      <c r="G59" s="203" t="b">
        <f t="shared" si="11"/>
        <v>0</v>
      </c>
      <c r="H59" s="203" t="b">
        <f t="shared" si="12"/>
        <v>0</v>
      </c>
      <c r="I59" s="203" t="b">
        <f t="shared" si="13"/>
        <v>0</v>
      </c>
      <c r="J59" s="203" t="b">
        <f t="shared" si="14"/>
        <v>0</v>
      </c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12"/>
      <c r="AG59" s="203"/>
      <c r="AH59" s="203"/>
      <c r="AI59" s="203"/>
      <c r="AJ59" s="204"/>
      <c r="AK59" s="213"/>
      <c r="AL59" s="203"/>
      <c r="AM59" s="203"/>
      <c r="AN59" s="203"/>
      <c r="AO59" s="214" t="str">
        <f t="shared" si="15"/>
        <v/>
      </c>
      <c r="AP59" s="203"/>
      <c r="AQ59" s="203"/>
      <c r="AR59" s="203"/>
      <c r="AS59" s="204"/>
      <c r="AT59" s="277" t="str">
        <f>IF(AND($CP59="本工事費",$CN59=0),$CU59,IF(AND($CP59="附帯工事費",$CN59=0),$CU59,IF(AND($CP59="工事合計",$CN59=0),$CU59,IF(AND($CP59="契約保証費",$CN59=0),$CU59,IF(AND($CP59="共通仮設費",$CN59=0),$CN44,IF(AND($CN59=0,$CO59=0),"",$CU59))))))</f>
        <v/>
      </c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03" t="str">
        <f t="shared" si="16"/>
        <v/>
      </c>
      <c r="BG59" s="204"/>
      <c r="BH59" s="202" t="str">
        <f t="shared" si="17"/>
        <v/>
      </c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4"/>
      <c r="CI59" s="193"/>
      <c r="CJ59" s="193"/>
      <c r="CK59" s="193"/>
      <c r="CL59" s="193"/>
      <c r="CM59" s="193"/>
      <c r="CN59" s="193"/>
      <c r="CO59" s="193"/>
      <c r="CP59" s="193"/>
      <c r="CQ59" s="193"/>
      <c r="CR59" s="194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</row>
    <row r="60" spans="2:108" s="199" customFormat="1" ht="23.25" customHeight="1">
      <c r="B60" s="201"/>
      <c r="E60" s="202">
        <f t="shared" si="9"/>
        <v>0</v>
      </c>
      <c r="F60" s="203">
        <f t="shared" si="10"/>
        <v>0</v>
      </c>
      <c r="G60" s="203" t="b">
        <f t="shared" si="11"/>
        <v>0</v>
      </c>
      <c r="H60" s="203" t="b">
        <f t="shared" si="12"/>
        <v>0</v>
      </c>
      <c r="I60" s="203" t="b">
        <f t="shared" si="13"/>
        <v>0</v>
      </c>
      <c r="J60" s="203" t="b">
        <f t="shared" si="14"/>
        <v>0</v>
      </c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12"/>
      <c r="AG60" s="203"/>
      <c r="AH60" s="203"/>
      <c r="AI60" s="203"/>
      <c r="AJ60" s="204"/>
      <c r="AK60" s="213"/>
      <c r="AL60" s="203"/>
      <c r="AM60" s="203"/>
      <c r="AN60" s="203"/>
      <c r="AO60" s="214" t="str">
        <f t="shared" si="15"/>
        <v/>
      </c>
      <c r="AP60" s="203"/>
      <c r="AQ60" s="203"/>
      <c r="AR60" s="203"/>
      <c r="AS60" s="204"/>
      <c r="AT60" s="277" t="str">
        <f>IF(AND($CP60="本工事費",$CN60=0),$CU60,IF(AND($CP60="附帯工事費",$CN60=0),$CU60,IF(AND($CP60="工事合計",$CN60=0),$CU60,IF(AND($CP60="契約保証費",$CN60=0),$CU60,IF(AND($CP60="共通仮設費",$CN60=0),$CN44,IF(AND($CN60=0,$CO60=0),"",$CU60))))))</f>
        <v/>
      </c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03" t="str">
        <f t="shared" si="16"/>
        <v/>
      </c>
      <c r="BG60" s="204"/>
      <c r="BH60" s="202" t="str">
        <f t="shared" si="17"/>
        <v/>
      </c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4"/>
      <c r="CI60" s="193"/>
      <c r="CJ60" s="193"/>
      <c r="CK60" s="193"/>
      <c r="CL60" s="193"/>
      <c r="CM60" s="193"/>
      <c r="CN60" s="193"/>
      <c r="CO60" s="193"/>
      <c r="CP60" s="193"/>
      <c r="CQ60" s="193"/>
      <c r="CR60" s="194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</row>
    <row r="61" spans="2:108" s="199" customFormat="1" ht="23.25" customHeight="1">
      <c r="B61" s="201"/>
      <c r="E61" s="202">
        <f t="shared" si="9"/>
        <v>0</v>
      </c>
      <c r="F61" s="203">
        <f t="shared" si="10"/>
        <v>0</v>
      </c>
      <c r="G61" s="203" t="b">
        <f t="shared" si="11"/>
        <v>0</v>
      </c>
      <c r="H61" s="203" t="b">
        <f t="shared" si="12"/>
        <v>0</v>
      </c>
      <c r="I61" s="203" t="b">
        <f t="shared" si="13"/>
        <v>0</v>
      </c>
      <c r="J61" s="203" t="b">
        <f t="shared" si="14"/>
        <v>0</v>
      </c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12"/>
      <c r="AG61" s="203"/>
      <c r="AH61" s="203"/>
      <c r="AI61" s="203"/>
      <c r="AJ61" s="204"/>
      <c r="AK61" s="213"/>
      <c r="AL61" s="203"/>
      <c r="AM61" s="203"/>
      <c r="AN61" s="203"/>
      <c r="AO61" s="214" t="str">
        <f t="shared" si="15"/>
        <v/>
      </c>
      <c r="AP61" s="203"/>
      <c r="AQ61" s="203"/>
      <c r="AR61" s="203"/>
      <c r="AS61" s="204"/>
      <c r="AT61" s="277" t="str">
        <f>IF(AND($CP61="本工事費",$CN61=0),$CU61,IF(AND($CP61="附帯工事費",$CN61=0),$CU61,IF(AND($CP61="工事合計",$CN61=0),$CU61,IF(AND($CP61="契約保証費",$CN61=0),$CU61,IF(AND($CP61="共通仮設費",$CN61=0),$CN44,IF(AND($CN61=0,$CO61=0),"",$CU61))))))</f>
        <v/>
      </c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03" t="str">
        <f t="shared" si="16"/>
        <v/>
      </c>
      <c r="BG61" s="204"/>
      <c r="BH61" s="202" t="str">
        <f t="shared" si="17"/>
        <v/>
      </c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4"/>
      <c r="CI61" s="193"/>
      <c r="CJ61" s="193"/>
      <c r="CK61" s="193"/>
      <c r="CL61" s="193"/>
      <c r="CM61" s="193"/>
      <c r="CN61" s="193"/>
      <c r="CO61" s="193"/>
      <c r="CP61" s="193"/>
      <c r="CQ61" s="193"/>
      <c r="CR61" s="194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</row>
    <row r="62" spans="2:108" s="199" customFormat="1" ht="23.25" customHeight="1">
      <c r="B62" s="201"/>
      <c r="E62" s="202">
        <f t="shared" si="9"/>
        <v>0</v>
      </c>
      <c r="F62" s="203">
        <f t="shared" si="10"/>
        <v>0</v>
      </c>
      <c r="G62" s="203" t="b">
        <f t="shared" si="11"/>
        <v>0</v>
      </c>
      <c r="H62" s="203" t="b">
        <f t="shared" si="12"/>
        <v>0</v>
      </c>
      <c r="I62" s="203" t="b">
        <f t="shared" si="13"/>
        <v>0</v>
      </c>
      <c r="J62" s="203" t="b">
        <f t="shared" si="14"/>
        <v>0</v>
      </c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12"/>
      <c r="AG62" s="203"/>
      <c r="AH62" s="203"/>
      <c r="AI62" s="203"/>
      <c r="AJ62" s="204"/>
      <c r="AK62" s="213"/>
      <c r="AL62" s="203"/>
      <c r="AM62" s="203"/>
      <c r="AN62" s="203"/>
      <c r="AO62" s="214" t="str">
        <f t="shared" si="15"/>
        <v/>
      </c>
      <c r="AP62" s="203"/>
      <c r="AQ62" s="203"/>
      <c r="AR62" s="203"/>
      <c r="AS62" s="204"/>
      <c r="AT62" s="277" t="str">
        <f>IF(AND($CP62="本工事費",$CN62=0),$CU62,IF(AND($CP62="附帯工事費",$CN62=0),$CU62,IF(AND($CP62="工事合計",$CN62=0),$CU62,IF(AND($CP62="契約保証費",$CN62=0),$CU62,IF(AND($CP62="共通仮設費",$CN62=0),$CN44,IF(AND($CN62=0,$CO62=0),"",$CU62))))))</f>
        <v/>
      </c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03" t="str">
        <f t="shared" si="16"/>
        <v/>
      </c>
      <c r="BG62" s="204"/>
      <c r="BH62" s="202" t="str">
        <f t="shared" si="17"/>
        <v/>
      </c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4"/>
      <c r="CI62" s="193"/>
      <c r="CJ62" s="193"/>
      <c r="CK62" s="193"/>
      <c r="CL62" s="193"/>
      <c r="CM62" s="193"/>
      <c r="CN62" s="193"/>
      <c r="CO62" s="193"/>
      <c r="CP62" s="193"/>
      <c r="CQ62" s="193"/>
      <c r="CR62" s="194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</row>
    <row r="63" spans="2:108" s="199" customFormat="1" ht="23.25" customHeight="1">
      <c r="B63" s="201"/>
      <c r="E63" s="202">
        <f t="shared" si="9"/>
        <v>0</v>
      </c>
      <c r="F63" s="203">
        <f t="shared" si="10"/>
        <v>0</v>
      </c>
      <c r="G63" s="203" t="b">
        <f t="shared" si="11"/>
        <v>0</v>
      </c>
      <c r="H63" s="203" t="b">
        <f t="shared" si="12"/>
        <v>0</v>
      </c>
      <c r="I63" s="203" t="b">
        <f t="shared" si="13"/>
        <v>0</v>
      </c>
      <c r="J63" s="203" t="b">
        <f t="shared" si="14"/>
        <v>0</v>
      </c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12"/>
      <c r="AG63" s="203"/>
      <c r="AH63" s="203"/>
      <c r="AI63" s="203"/>
      <c r="AJ63" s="204"/>
      <c r="AK63" s="213"/>
      <c r="AL63" s="203"/>
      <c r="AM63" s="203"/>
      <c r="AN63" s="203"/>
      <c r="AO63" s="214" t="str">
        <f t="shared" si="15"/>
        <v/>
      </c>
      <c r="AP63" s="203"/>
      <c r="AQ63" s="203"/>
      <c r="AR63" s="203"/>
      <c r="AS63" s="204"/>
      <c r="AT63" s="277" t="str">
        <f>IF(AND($CP63="本工事費",$CN63=0),$CU63,IF(AND($CP63="附帯工事費",$CN63=0),$CU63,IF(AND($CP63="工事合計",$CN63=0),$CU63,IF(AND($CP63="契約保証費",$CN63=0),$CU63,IF(AND($CP63="共通仮設費",$CN63=0),$CN44,IF(AND($CN63=0,$CO63=0),"",$CU63))))))</f>
        <v/>
      </c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03" t="str">
        <f t="shared" si="16"/>
        <v/>
      </c>
      <c r="BG63" s="204"/>
      <c r="BH63" s="202" t="str">
        <f t="shared" si="17"/>
        <v/>
      </c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4"/>
      <c r="CI63" s="193"/>
      <c r="CJ63" s="193"/>
      <c r="CK63" s="193"/>
      <c r="CL63" s="193"/>
      <c r="CM63" s="193"/>
      <c r="CN63" s="193"/>
      <c r="CO63" s="193"/>
      <c r="CP63" s="193"/>
      <c r="CQ63" s="193"/>
      <c r="CR63" s="194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</row>
    <row r="64" spans="2:108" s="199" customFormat="1" ht="23.25" customHeight="1">
      <c r="B64" s="201"/>
      <c r="E64" s="202">
        <f t="shared" si="9"/>
        <v>0</v>
      </c>
      <c r="F64" s="203">
        <f t="shared" si="10"/>
        <v>0</v>
      </c>
      <c r="G64" s="203" t="b">
        <f t="shared" si="11"/>
        <v>0</v>
      </c>
      <c r="H64" s="203" t="b">
        <f t="shared" si="12"/>
        <v>0</v>
      </c>
      <c r="I64" s="203" t="b">
        <f t="shared" si="13"/>
        <v>0</v>
      </c>
      <c r="J64" s="203" t="b">
        <f t="shared" si="14"/>
        <v>0</v>
      </c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12"/>
      <c r="AG64" s="203"/>
      <c r="AH64" s="203"/>
      <c r="AI64" s="203"/>
      <c r="AJ64" s="204"/>
      <c r="AK64" s="213"/>
      <c r="AL64" s="203"/>
      <c r="AM64" s="203"/>
      <c r="AN64" s="203"/>
      <c r="AO64" s="214" t="str">
        <f t="shared" si="15"/>
        <v/>
      </c>
      <c r="AP64" s="203"/>
      <c r="AQ64" s="203"/>
      <c r="AR64" s="203"/>
      <c r="AS64" s="204"/>
      <c r="AT64" s="277" t="str">
        <f>IF(AND($CP64="本工事費",$CN64=0),$CU64,IF(AND($CP64="附帯工事費",$CN64=0),$CU64,IF(AND($CP64="工事合計",$CN64=0),$CU64,IF(AND($CP64="契約保証費",$CN64=0),$CU64,IF(AND($CP64="共通仮設費",$CN64=0),$CN44,IF(AND($CN64=0,$CO64=0),"",$CU64))))))</f>
        <v/>
      </c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03" t="str">
        <f t="shared" si="16"/>
        <v/>
      </c>
      <c r="BG64" s="204"/>
      <c r="BH64" s="202" t="str">
        <f t="shared" si="17"/>
        <v/>
      </c>
      <c r="BI64" s="203"/>
      <c r="BJ64" s="203"/>
      <c r="BK64" s="203"/>
      <c r="BL64" s="203"/>
      <c r="BM64" s="203"/>
      <c r="BN64" s="203"/>
      <c r="BO64" s="203"/>
      <c r="BP64" s="203"/>
      <c r="BQ64" s="203"/>
      <c r="BR64" s="203"/>
      <c r="BS64" s="203"/>
      <c r="BT64" s="203"/>
      <c r="BU64" s="203"/>
      <c r="BV64" s="203"/>
      <c r="BW64" s="203"/>
      <c r="BX64" s="203"/>
      <c r="BY64" s="203"/>
      <c r="BZ64" s="203"/>
      <c r="CA64" s="203"/>
      <c r="CB64" s="203"/>
      <c r="CC64" s="203"/>
      <c r="CD64" s="203"/>
      <c r="CE64" s="203"/>
      <c r="CF64" s="203"/>
      <c r="CG64" s="203"/>
      <c r="CH64" s="204"/>
      <c r="CI64" s="193"/>
      <c r="CJ64" s="193"/>
      <c r="CK64" s="193"/>
      <c r="CL64" s="193"/>
      <c r="CM64" s="193"/>
      <c r="CN64" s="193"/>
      <c r="CO64" s="193"/>
      <c r="CP64" s="193"/>
      <c r="CQ64" s="193"/>
      <c r="CR64" s="194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</row>
    <row r="65" spans="2:108" s="199" customFormat="1" ht="23.25" customHeight="1">
      <c r="B65" s="201"/>
      <c r="E65" s="202">
        <f t="shared" si="9"/>
        <v>0</v>
      </c>
      <c r="F65" s="203">
        <f t="shared" si="10"/>
        <v>0</v>
      </c>
      <c r="G65" s="203" t="b">
        <f t="shared" si="11"/>
        <v>0</v>
      </c>
      <c r="H65" s="203" t="b">
        <f t="shared" si="12"/>
        <v>0</v>
      </c>
      <c r="I65" s="203" t="b">
        <f t="shared" si="13"/>
        <v>0</v>
      </c>
      <c r="J65" s="203" t="b">
        <f t="shared" si="14"/>
        <v>0</v>
      </c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12"/>
      <c r="AG65" s="203"/>
      <c r="AH65" s="203"/>
      <c r="AI65" s="203"/>
      <c r="AJ65" s="204"/>
      <c r="AK65" s="213"/>
      <c r="AL65" s="203"/>
      <c r="AM65" s="203"/>
      <c r="AN65" s="203"/>
      <c r="AO65" s="214" t="str">
        <f t="shared" si="15"/>
        <v/>
      </c>
      <c r="AP65" s="203"/>
      <c r="AQ65" s="203"/>
      <c r="AR65" s="203"/>
      <c r="AS65" s="204"/>
      <c r="AT65" s="277" t="str">
        <f>IF(AND($CP65="本工事費",$CN65=0),$CU65,IF(AND($CP65="附帯工事費",$CN65=0),$CU65,IF(AND($CP65="工事合計",$CN65=0),$CU65,IF(AND($CP65="契約保証費",$CN65=0),$CU65,IF(AND($CP65="共通仮設費",$CN65=0),$CN44,IF(AND($CN65=0,$CO65=0),"",$CU65))))))</f>
        <v/>
      </c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03" t="str">
        <f t="shared" si="16"/>
        <v/>
      </c>
      <c r="BG65" s="204"/>
      <c r="BH65" s="202" t="str">
        <f t="shared" si="17"/>
        <v/>
      </c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4"/>
      <c r="CI65" s="193"/>
      <c r="CJ65" s="193"/>
      <c r="CK65" s="193"/>
      <c r="CL65" s="193"/>
      <c r="CM65" s="193"/>
      <c r="CN65" s="193"/>
      <c r="CO65" s="193"/>
      <c r="CP65" s="193"/>
      <c r="CQ65" s="193"/>
      <c r="CR65" s="194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</row>
    <row r="66" spans="2:108" s="199" customFormat="1" ht="23.25" customHeight="1">
      <c r="B66" s="201"/>
      <c r="E66" s="202">
        <f t="shared" si="9"/>
        <v>0</v>
      </c>
      <c r="F66" s="203">
        <f t="shared" si="10"/>
        <v>0</v>
      </c>
      <c r="G66" s="203" t="b">
        <f t="shared" si="11"/>
        <v>0</v>
      </c>
      <c r="H66" s="203" t="b">
        <f t="shared" si="12"/>
        <v>0</v>
      </c>
      <c r="I66" s="203" t="b">
        <f t="shared" si="13"/>
        <v>0</v>
      </c>
      <c r="J66" s="203" t="b">
        <f t="shared" si="14"/>
        <v>0</v>
      </c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12"/>
      <c r="AG66" s="203"/>
      <c r="AH66" s="203"/>
      <c r="AI66" s="203"/>
      <c r="AJ66" s="204"/>
      <c r="AK66" s="213"/>
      <c r="AL66" s="203"/>
      <c r="AM66" s="203"/>
      <c r="AN66" s="203"/>
      <c r="AO66" s="214" t="str">
        <f t="shared" si="15"/>
        <v/>
      </c>
      <c r="AP66" s="203"/>
      <c r="AQ66" s="203"/>
      <c r="AR66" s="203"/>
      <c r="AS66" s="204"/>
      <c r="AT66" s="277" t="str">
        <f>IF(AND($CP66="本工事費",$CN66=0),$CU66,IF(AND($CP66="附帯工事費",$CN66=0),$CU66,IF(AND($CP66="工事合計",$CN66=0),$CU66,IF(AND($CP66="契約保証費",$CN66=0),$CU66,IF(AND($CP66="共通仮設費",$CN66=0),$CN44,IF(AND($CN66=0,$CO66=0),"",$CU66))))))</f>
        <v/>
      </c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03" t="str">
        <f t="shared" si="16"/>
        <v/>
      </c>
      <c r="BG66" s="204"/>
      <c r="BH66" s="202" t="str">
        <f t="shared" si="17"/>
        <v/>
      </c>
      <c r="BI66" s="203"/>
      <c r="BJ66" s="203"/>
      <c r="BK66" s="203"/>
      <c r="BL66" s="203"/>
      <c r="BM66" s="203"/>
      <c r="BN66" s="203"/>
      <c r="BO66" s="203"/>
      <c r="BP66" s="203"/>
      <c r="BQ66" s="203"/>
      <c r="BR66" s="203"/>
      <c r="BS66" s="203"/>
      <c r="BT66" s="203"/>
      <c r="BU66" s="203"/>
      <c r="BV66" s="203"/>
      <c r="BW66" s="203"/>
      <c r="BX66" s="203"/>
      <c r="BY66" s="203"/>
      <c r="BZ66" s="203"/>
      <c r="CA66" s="203"/>
      <c r="CB66" s="203"/>
      <c r="CC66" s="203"/>
      <c r="CD66" s="203"/>
      <c r="CE66" s="203"/>
      <c r="CF66" s="203"/>
      <c r="CG66" s="203"/>
      <c r="CH66" s="204"/>
      <c r="CI66" s="193"/>
      <c r="CJ66" s="193"/>
      <c r="CK66" s="193"/>
      <c r="CL66" s="193"/>
      <c r="CM66" s="193"/>
      <c r="CN66" s="193"/>
      <c r="CO66" s="193"/>
      <c r="CP66" s="193"/>
      <c r="CQ66" s="193"/>
      <c r="CR66" s="194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</row>
    <row r="67" spans="2:108" s="199" customFormat="1" ht="23.25" customHeight="1">
      <c r="B67" s="201"/>
      <c r="E67" s="202">
        <f t="shared" si="9"/>
        <v>0</v>
      </c>
      <c r="F67" s="203">
        <f t="shared" si="10"/>
        <v>0</v>
      </c>
      <c r="G67" s="203" t="b">
        <f t="shared" si="11"/>
        <v>0</v>
      </c>
      <c r="H67" s="203" t="b">
        <f t="shared" si="12"/>
        <v>0</v>
      </c>
      <c r="I67" s="203" t="b">
        <f t="shared" si="13"/>
        <v>0</v>
      </c>
      <c r="J67" s="203" t="b">
        <f t="shared" si="14"/>
        <v>0</v>
      </c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12"/>
      <c r="AG67" s="203"/>
      <c r="AH67" s="203"/>
      <c r="AI67" s="203"/>
      <c r="AJ67" s="204"/>
      <c r="AK67" s="213"/>
      <c r="AL67" s="203"/>
      <c r="AM67" s="203"/>
      <c r="AN67" s="203"/>
      <c r="AO67" s="214" t="str">
        <f t="shared" si="15"/>
        <v/>
      </c>
      <c r="AP67" s="203"/>
      <c r="AQ67" s="203"/>
      <c r="AR67" s="203"/>
      <c r="AS67" s="204"/>
      <c r="AT67" s="277" t="str">
        <f>IF(AND($CP67="本工事費",$CN67=0),$CU67,IF(AND($CP67="附帯工事費",$CN67=0),$CU67,IF(AND($CP67="工事合計",$CN67=0),$CU67,IF(AND($CP67="契約保証費",$CN67=0),$CU67,IF(AND($CP67="共通仮設費",$CN67=0),$CN44,IF(AND($CN67=0,$CO67=0),"",$CU67))))))</f>
        <v/>
      </c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03" t="str">
        <f t="shared" si="16"/>
        <v/>
      </c>
      <c r="BG67" s="204"/>
      <c r="BH67" s="202" t="str">
        <f t="shared" si="17"/>
        <v/>
      </c>
      <c r="BI67" s="203"/>
      <c r="BJ67" s="203"/>
      <c r="BK67" s="203"/>
      <c r="BL67" s="203"/>
      <c r="BM67" s="203"/>
      <c r="BN67" s="203"/>
      <c r="BO67" s="203"/>
      <c r="BP67" s="203"/>
      <c r="BQ67" s="203"/>
      <c r="BR67" s="203"/>
      <c r="BS67" s="203"/>
      <c r="BT67" s="203"/>
      <c r="BU67" s="203"/>
      <c r="BV67" s="203"/>
      <c r="BW67" s="203"/>
      <c r="BX67" s="203"/>
      <c r="BY67" s="203"/>
      <c r="BZ67" s="203"/>
      <c r="CA67" s="203"/>
      <c r="CB67" s="203"/>
      <c r="CC67" s="203"/>
      <c r="CD67" s="203"/>
      <c r="CE67" s="203"/>
      <c r="CF67" s="203"/>
      <c r="CG67" s="203"/>
      <c r="CH67" s="204"/>
      <c r="CI67" s="193"/>
      <c r="CJ67" s="193"/>
      <c r="CK67" s="193"/>
      <c r="CL67" s="193"/>
      <c r="CM67" s="193"/>
      <c r="CN67" s="193"/>
      <c r="CO67" s="193"/>
      <c r="CP67" s="193"/>
      <c r="CQ67" s="193"/>
      <c r="CR67" s="194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</row>
    <row r="68" spans="2:108" s="199" customFormat="1" ht="23.25" customHeight="1">
      <c r="B68" s="201"/>
      <c r="E68" s="202">
        <f t="shared" si="9"/>
        <v>0</v>
      </c>
      <c r="F68" s="203">
        <f t="shared" si="10"/>
        <v>0</v>
      </c>
      <c r="G68" s="203" t="b">
        <f t="shared" si="11"/>
        <v>0</v>
      </c>
      <c r="H68" s="203" t="b">
        <f t="shared" si="12"/>
        <v>0</v>
      </c>
      <c r="I68" s="203" t="b">
        <f t="shared" si="13"/>
        <v>0</v>
      </c>
      <c r="J68" s="203" t="b">
        <f t="shared" si="14"/>
        <v>0</v>
      </c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12"/>
      <c r="AG68" s="203"/>
      <c r="AH68" s="203"/>
      <c r="AI68" s="203"/>
      <c r="AJ68" s="204"/>
      <c r="AK68" s="213"/>
      <c r="AL68" s="203"/>
      <c r="AM68" s="203"/>
      <c r="AN68" s="203"/>
      <c r="AO68" s="214" t="str">
        <f t="shared" si="15"/>
        <v/>
      </c>
      <c r="AP68" s="203"/>
      <c r="AQ68" s="203"/>
      <c r="AR68" s="203"/>
      <c r="AS68" s="204"/>
      <c r="AT68" s="277" t="str">
        <f>IF(AND($CP68="本工事費",$CN68=0),$CU68,IF(AND($CP68="附帯工事費",$CN68=0),$CU68,IF(AND($CP68="工事合計",$CN68=0),$CU68,IF(AND($CP68="契約保証費",$CN68=0),$CU68,IF(AND($CP68="共通仮設費",$CN68=0),$CN44,IF(AND($CN68=0,$CO68=0),"",$CU68))))))</f>
        <v/>
      </c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03" t="str">
        <f t="shared" si="16"/>
        <v/>
      </c>
      <c r="BG68" s="204"/>
      <c r="BH68" s="202" t="str">
        <f t="shared" si="17"/>
        <v/>
      </c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3"/>
      <c r="BZ68" s="203"/>
      <c r="CA68" s="203"/>
      <c r="CB68" s="203"/>
      <c r="CC68" s="203"/>
      <c r="CD68" s="203"/>
      <c r="CE68" s="203"/>
      <c r="CF68" s="203"/>
      <c r="CG68" s="203"/>
      <c r="CH68" s="204"/>
      <c r="CI68" s="193"/>
      <c r="CJ68" s="193"/>
      <c r="CK68" s="193"/>
      <c r="CL68" s="193"/>
      <c r="CM68" s="193"/>
      <c r="CN68" s="193"/>
      <c r="CO68" s="193"/>
      <c r="CP68" s="193"/>
      <c r="CQ68" s="193"/>
      <c r="CR68" s="194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</row>
    <row r="69" spans="2:108" s="199" customFormat="1" ht="23.25" customHeight="1">
      <c r="B69" s="201"/>
      <c r="E69" s="202">
        <f t="shared" si="9"/>
        <v>0</v>
      </c>
      <c r="F69" s="203">
        <f t="shared" si="10"/>
        <v>0</v>
      </c>
      <c r="G69" s="203" t="b">
        <f t="shared" si="11"/>
        <v>0</v>
      </c>
      <c r="H69" s="203" t="b">
        <f t="shared" si="12"/>
        <v>0</v>
      </c>
      <c r="I69" s="203" t="b">
        <f t="shared" si="13"/>
        <v>0</v>
      </c>
      <c r="J69" s="203" t="b">
        <f t="shared" si="14"/>
        <v>0</v>
      </c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12"/>
      <c r="AG69" s="203"/>
      <c r="AH69" s="203"/>
      <c r="AI69" s="203"/>
      <c r="AJ69" s="204"/>
      <c r="AK69" s="213"/>
      <c r="AL69" s="203"/>
      <c r="AM69" s="203"/>
      <c r="AN69" s="203"/>
      <c r="AO69" s="214" t="str">
        <f t="shared" si="15"/>
        <v/>
      </c>
      <c r="AP69" s="203"/>
      <c r="AQ69" s="203"/>
      <c r="AR69" s="203"/>
      <c r="AS69" s="204"/>
      <c r="AT69" s="277" t="str">
        <f>IF(AND($CP69="本工事費",$CN69=0),$CU69,IF(AND($CP69="附帯工事費",$CN69=0),$CU69,IF(AND($CP69="工事合計",$CN69=0),$CU69,IF(AND($CP69="契約保証費",$CN69=0),$CU69,IF(AND($CP69="共通仮設費",$CN69=0),$CN44,IF(AND($CN69=0,$CO69=0),"",$CU69))))))</f>
        <v/>
      </c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03" t="str">
        <f t="shared" si="16"/>
        <v/>
      </c>
      <c r="BG69" s="204"/>
      <c r="BH69" s="202" t="str">
        <f t="shared" si="17"/>
        <v/>
      </c>
      <c r="BI69" s="203"/>
      <c r="BJ69" s="203"/>
      <c r="BK69" s="203"/>
      <c r="BL69" s="203"/>
      <c r="BM69" s="203"/>
      <c r="BN69" s="203"/>
      <c r="BO69" s="203"/>
      <c r="BP69" s="203"/>
      <c r="BQ69" s="203"/>
      <c r="BR69" s="203"/>
      <c r="BS69" s="203"/>
      <c r="BT69" s="203"/>
      <c r="BU69" s="203"/>
      <c r="BV69" s="203"/>
      <c r="BW69" s="203"/>
      <c r="BX69" s="203"/>
      <c r="BY69" s="203"/>
      <c r="BZ69" s="203"/>
      <c r="CA69" s="203"/>
      <c r="CB69" s="203"/>
      <c r="CC69" s="203"/>
      <c r="CD69" s="203"/>
      <c r="CE69" s="203"/>
      <c r="CF69" s="203"/>
      <c r="CG69" s="203"/>
      <c r="CH69" s="204"/>
      <c r="CI69" s="193"/>
      <c r="CJ69" s="193"/>
      <c r="CK69" s="193"/>
      <c r="CL69" s="193"/>
      <c r="CM69" s="193"/>
      <c r="CN69" s="193"/>
      <c r="CO69" s="193"/>
      <c r="CP69" s="193"/>
      <c r="CQ69" s="193"/>
      <c r="CR69" s="194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</row>
    <row r="70" spans="2:108" s="199" customFormat="1" ht="23.25" customHeight="1">
      <c r="B70" s="201"/>
      <c r="E70" s="202">
        <f t="shared" si="9"/>
        <v>0</v>
      </c>
      <c r="F70" s="203">
        <f t="shared" si="10"/>
        <v>0</v>
      </c>
      <c r="G70" s="203" t="b">
        <f t="shared" si="11"/>
        <v>0</v>
      </c>
      <c r="H70" s="203" t="b">
        <f t="shared" si="12"/>
        <v>0</v>
      </c>
      <c r="I70" s="203" t="b">
        <f t="shared" si="13"/>
        <v>0</v>
      </c>
      <c r="J70" s="203" t="b">
        <f t="shared" si="14"/>
        <v>0</v>
      </c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12"/>
      <c r="AG70" s="203"/>
      <c r="AH70" s="203"/>
      <c r="AI70" s="203"/>
      <c r="AJ70" s="204"/>
      <c r="AK70" s="213"/>
      <c r="AL70" s="203"/>
      <c r="AM70" s="203"/>
      <c r="AN70" s="203"/>
      <c r="AO70" s="214" t="str">
        <f t="shared" si="15"/>
        <v/>
      </c>
      <c r="AP70" s="203"/>
      <c r="AQ70" s="203"/>
      <c r="AR70" s="203"/>
      <c r="AS70" s="204"/>
      <c r="AT70" s="277" t="str">
        <f>IF(AND($CP70="本工事費",$CN70=0),$CU70,IF(AND($CP70="附帯工事費",$CN70=0),$CU70,IF(AND($CP70="工事合計",$CN70=0),$CU70,IF(AND($CP70="契約保証費",$CN70=0),$CU70,IF(AND($CP70="共通仮設費",$CN70=0),$CN44,IF(AND($CN70=0,$CO70=0),"",$CU70))))))</f>
        <v/>
      </c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03" t="str">
        <f t="shared" si="16"/>
        <v/>
      </c>
      <c r="BG70" s="204"/>
      <c r="BH70" s="202" t="str">
        <f t="shared" si="17"/>
        <v/>
      </c>
      <c r="BI70" s="203"/>
      <c r="BJ70" s="203"/>
      <c r="BK70" s="203"/>
      <c r="BL70" s="203"/>
      <c r="BM70" s="203"/>
      <c r="BN70" s="203"/>
      <c r="BO70" s="203"/>
      <c r="BP70" s="203"/>
      <c r="BQ70" s="203"/>
      <c r="BR70" s="203"/>
      <c r="BS70" s="203"/>
      <c r="BT70" s="203"/>
      <c r="BU70" s="203"/>
      <c r="BV70" s="203"/>
      <c r="BW70" s="203"/>
      <c r="BX70" s="203"/>
      <c r="BY70" s="203"/>
      <c r="BZ70" s="203"/>
      <c r="CA70" s="203"/>
      <c r="CB70" s="203"/>
      <c r="CC70" s="203"/>
      <c r="CD70" s="203"/>
      <c r="CE70" s="203"/>
      <c r="CF70" s="203"/>
      <c r="CG70" s="203"/>
      <c r="CH70" s="204"/>
      <c r="CI70" s="193"/>
      <c r="CJ70" s="193"/>
      <c r="CK70" s="193"/>
      <c r="CL70" s="193"/>
      <c r="CM70" s="193"/>
      <c r="CN70" s="193"/>
      <c r="CO70" s="193"/>
      <c r="CP70" s="193"/>
      <c r="CQ70" s="193"/>
      <c r="CR70" s="194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</row>
    <row r="71" spans="2:108" s="199" customFormat="1" ht="23.25" customHeight="1">
      <c r="B71" s="201"/>
      <c r="E71" s="202">
        <f t="shared" si="9"/>
        <v>0</v>
      </c>
      <c r="F71" s="203">
        <f t="shared" si="10"/>
        <v>0</v>
      </c>
      <c r="G71" s="203" t="b">
        <f t="shared" si="11"/>
        <v>0</v>
      </c>
      <c r="H71" s="203" t="b">
        <f t="shared" si="12"/>
        <v>0</v>
      </c>
      <c r="I71" s="203" t="b">
        <f t="shared" si="13"/>
        <v>0</v>
      </c>
      <c r="J71" s="203" t="b">
        <f t="shared" si="14"/>
        <v>0</v>
      </c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12"/>
      <c r="AG71" s="203"/>
      <c r="AH71" s="203"/>
      <c r="AI71" s="203"/>
      <c r="AJ71" s="204"/>
      <c r="AK71" s="213"/>
      <c r="AL71" s="203"/>
      <c r="AM71" s="203"/>
      <c r="AN71" s="203"/>
      <c r="AO71" s="214" t="str">
        <f t="shared" si="15"/>
        <v/>
      </c>
      <c r="AP71" s="203"/>
      <c r="AQ71" s="203"/>
      <c r="AR71" s="203"/>
      <c r="AS71" s="204"/>
      <c r="AT71" s="277" t="str">
        <f>IF(AND($CP71="本工事費",$CN71=0),$CU71,IF(AND($CP71="附帯工事費",$CN71=0),$CU71,IF(AND($CP71="工事合計",$CN71=0),$CU71,IF(AND($CP71="契約保証費",$CN71=0),$CU71,IF(AND($CP71="共通仮設費",$CN71=0),$CN44,IF(AND($CN71=0,$CO71=0),"",$CU71))))))</f>
        <v/>
      </c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03" t="str">
        <f t="shared" si="16"/>
        <v/>
      </c>
      <c r="BG71" s="204"/>
      <c r="BH71" s="202" t="str">
        <f t="shared" si="17"/>
        <v/>
      </c>
      <c r="BI71" s="203"/>
      <c r="BJ71" s="203"/>
      <c r="BK71" s="203"/>
      <c r="BL71" s="203"/>
      <c r="BM71" s="203"/>
      <c r="BN71" s="203"/>
      <c r="BO71" s="203"/>
      <c r="BP71" s="203"/>
      <c r="BQ71" s="203"/>
      <c r="BR71" s="203"/>
      <c r="BS71" s="203"/>
      <c r="BT71" s="203"/>
      <c r="BU71" s="203"/>
      <c r="BV71" s="203"/>
      <c r="BW71" s="203"/>
      <c r="BX71" s="203"/>
      <c r="BY71" s="203"/>
      <c r="BZ71" s="203"/>
      <c r="CA71" s="203"/>
      <c r="CB71" s="203"/>
      <c r="CC71" s="203"/>
      <c r="CD71" s="203"/>
      <c r="CE71" s="203"/>
      <c r="CF71" s="203"/>
      <c r="CG71" s="203"/>
      <c r="CH71" s="204"/>
      <c r="CI71" s="193"/>
      <c r="CJ71" s="193"/>
      <c r="CK71" s="193"/>
      <c r="CL71" s="193"/>
      <c r="CM71" s="193"/>
      <c r="CN71" s="193"/>
      <c r="CO71" s="193"/>
      <c r="CP71" s="193"/>
      <c r="CQ71" s="193"/>
      <c r="CR71" s="194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</row>
    <row r="72" spans="2:108" s="199" customFormat="1" ht="23.25" customHeight="1">
      <c r="B72" s="201"/>
      <c r="E72" s="202">
        <f t="shared" si="9"/>
        <v>0</v>
      </c>
      <c r="F72" s="203">
        <f t="shared" si="10"/>
        <v>0</v>
      </c>
      <c r="G72" s="203" t="b">
        <f t="shared" si="11"/>
        <v>0</v>
      </c>
      <c r="H72" s="203" t="b">
        <f t="shared" si="12"/>
        <v>0</v>
      </c>
      <c r="I72" s="203" t="b">
        <f t="shared" si="13"/>
        <v>0</v>
      </c>
      <c r="J72" s="203" t="b">
        <f t="shared" si="14"/>
        <v>0</v>
      </c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12"/>
      <c r="AG72" s="203"/>
      <c r="AH72" s="203"/>
      <c r="AI72" s="203"/>
      <c r="AJ72" s="204"/>
      <c r="AK72" s="213"/>
      <c r="AL72" s="203"/>
      <c r="AM72" s="203"/>
      <c r="AN72" s="203"/>
      <c r="AO72" s="214" t="str">
        <f t="shared" si="15"/>
        <v/>
      </c>
      <c r="AP72" s="203"/>
      <c r="AQ72" s="203"/>
      <c r="AR72" s="203"/>
      <c r="AS72" s="204"/>
      <c r="AT72" s="277" t="str">
        <f>IF(AND($CP72="本工事費",$CN72=0),$CU72,IF(AND($CP72="附帯工事費",$CN72=0),$CU72,IF(AND($CP72="工事合計",$CN72=0),$CU72,IF(AND($CP72="契約保証費",$CN72=0),$CU72,IF(AND($CP72="共通仮設費",$CN72=0),$CN44,IF(AND($CN72=0,$CO72=0),"",$CU72))))))</f>
        <v/>
      </c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03" t="str">
        <f t="shared" si="16"/>
        <v/>
      </c>
      <c r="BG72" s="204"/>
      <c r="BH72" s="202" t="str">
        <f t="shared" si="17"/>
        <v/>
      </c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4"/>
      <c r="CI72" s="193"/>
      <c r="CJ72" s="193"/>
      <c r="CK72" s="193"/>
      <c r="CL72" s="193"/>
      <c r="CM72" s="193"/>
      <c r="CN72" s="193"/>
      <c r="CO72" s="193"/>
      <c r="CP72" s="193"/>
      <c r="CQ72" s="193"/>
      <c r="CR72" s="194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</row>
    <row r="73" spans="2:108" s="199" customFormat="1" ht="23.25" customHeight="1">
      <c r="B73" s="201"/>
      <c r="E73" s="202">
        <f t="shared" si="9"/>
        <v>0</v>
      </c>
      <c r="F73" s="203">
        <f t="shared" si="10"/>
        <v>0</v>
      </c>
      <c r="G73" s="203" t="b">
        <f t="shared" si="11"/>
        <v>0</v>
      </c>
      <c r="H73" s="203" t="b">
        <f t="shared" si="12"/>
        <v>0</v>
      </c>
      <c r="I73" s="203" t="b">
        <f t="shared" si="13"/>
        <v>0</v>
      </c>
      <c r="J73" s="203" t="b">
        <f t="shared" si="14"/>
        <v>0</v>
      </c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12"/>
      <c r="AG73" s="203"/>
      <c r="AH73" s="203"/>
      <c r="AI73" s="203"/>
      <c r="AJ73" s="204"/>
      <c r="AK73" s="213"/>
      <c r="AL73" s="203"/>
      <c r="AM73" s="203"/>
      <c r="AN73" s="203"/>
      <c r="AO73" s="214" t="str">
        <f t="shared" si="15"/>
        <v/>
      </c>
      <c r="AP73" s="203"/>
      <c r="AQ73" s="203"/>
      <c r="AR73" s="203"/>
      <c r="AS73" s="204"/>
      <c r="AT73" s="277" t="str">
        <f>IF(AND($CP73="本工事費",$CN73=0),$CU73,IF(AND($CP73="附帯工事費",$CN73=0),$CU73,IF(AND($CP73="工事合計",$CN73=0),$CU73,IF(AND($CP73="契約保証費",$CN73=0),$CU73,IF(AND($CP73="共通仮設費",$CN73=0),$CN44,IF(AND($CN73=0,$CO73=0),"",$CU73))))))</f>
        <v/>
      </c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03" t="str">
        <f t="shared" si="16"/>
        <v/>
      </c>
      <c r="BG73" s="204"/>
      <c r="BH73" s="202" t="str">
        <f t="shared" si="17"/>
        <v/>
      </c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4"/>
      <c r="CI73" s="193"/>
      <c r="CJ73" s="193"/>
      <c r="CK73" s="193"/>
      <c r="CL73" s="193"/>
      <c r="CM73" s="193"/>
      <c r="CN73" s="193"/>
      <c r="CO73" s="193"/>
      <c r="CP73" s="193"/>
      <c r="CQ73" s="193"/>
      <c r="CR73" s="194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</row>
    <row r="74" spans="2:108" s="199" customFormat="1" ht="23.25" customHeight="1">
      <c r="B74" s="201"/>
      <c r="E74" s="202">
        <f t="shared" si="9"/>
        <v>0</v>
      </c>
      <c r="F74" s="203">
        <f t="shared" si="10"/>
        <v>0</v>
      </c>
      <c r="G74" s="203" t="b">
        <f t="shared" si="11"/>
        <v>0</v>
      </c>
      <c r="H74" s="203" t="b">
        <f t="shared" si="12"/>
        <v>0</v>
      </c>
      <c r="I74" s="203" t="b">
        <f t="shared" si="13"/>
        <v>0</v>
      </c>
      <c r="J74" s="203" t="b">
        <f t="shared" si="14"/>
        <v>0</v>
      </c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12"/>
      <c r="AG74" s="203"/>
      <c r="AH74" s="203"/>
      <c r="AI74" s="203"/>
      <c r="AJ74" s="204"/>
      <c r="AK74" s="213"/>
      <c r="AL74" s="203"/>
      <c r="AM74" s="203"/>
      <c r="AN74" s="203"/>
      <c r="AO74" s="214" t="str">
        <f t="shared" si="15"/>
        <v/>
      </c>
      <c r="AP74" s="203"/>
      <c r="AQ74" s="203"/>
      <c r="AR74" s="203"/>
      <c r="AS74" s="204"/>
      <c r="AT74" s="277" t="str">
        <f>IF(AND($CP74="本工事費",$CN74=0),$CU74,IF(AND($CP74="附帯工事費",$CN74=0),$CU74,IF(AND($CP74="工事合計",$CN74=0),$CU74,IF(AND($CP74="契約保証費",$CN74=0),$CU74,IF(AND($CP74="共通仮設費",$CN74=0),$CN44,IF(AND($CN74=0,$CO74=0),"",$CU74))))))</f>
        <v/>
      </c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03" t="str">
        <f t="shared" si="16"/>
        <v/>
      </c>
      <c r="BG74" s="204"/>
      <c r="BH74" s="202" t="str">
        <f t="shared" si="17"/>
        <v/>
      </c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4"/>
      <c r="CI74" s="193"/>
      <c r="CJ74" s="193"/>
      <c r="CK74" s="193"/>
      <c r="CL74" s="193"/>
      <c r="CM74" s="193"/>
      <c r="CN74" s="193"/>
      <c r="CO74" s="193"/>
      <c r="CP74" s="193"/>
      <c r="CQ74" s="193"/>
      <c r="CR74" s="194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</row>
    <row r="75" spans="2:108" s="199" customFormat="1" ht="23.25" customHeight="1">
      <c r="B75" s="201"/>
      <c r="E75" s="202">
        <f t="shared" si="9"/>
        <v>0</v>
      </c>
      <c r="F75" s="203">
        <f t="shared" si="10"/>
        <v>0</v>
      </c>
      <c r="G75" s="203" t="b">
        <f t="shared" si="11"/>
        <v>0</v>
      </c>
      <c r="H75" s="203" t="b">
        <f t="shared" si="12"/>
        <v>0</v>
      </c>
      <c r="I75" s="203" t="b">
        <f t="shared" si="13"/>
        <v>0</v>
      </c>
      <c r="J75" s="203" t="b">
        <f t="shared" si="14"/>
        <v>0</v>
      </c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12"/>
      <c r="AG75" s="203"/>
      <c r="AH75" s="203"/>
      <c r="AI75" s="203"/>
      <c r="AJ75" s="204"/>
      <c r="AK75" s="213"/>
      <c r="AL75" s="203"/>
      <c r="AM75" s="203"/>
      <c r="AN75" s="203"/>
      <c r="AO75" s="214" t="str">
        <f t="shared" si="15"/>
        <v/>
      </c>
      <c r="AP75" s="203"/>
      <c r="AQ75" s="203"/>
      <c r="AR75" s="203"/>
      <c r="AS75" s="204"/>
      <c r="AT75" s="277" t="str">
        <f>IF(AND($CP75="本工事費",$CN75=0),$CU75,IF(AND($CP75="附帯工事費",$CN75=0),$CU75,IF(AND($CP75="工事合計",$CN75=0),$CU75,IF(AND($CP75="契約保証費",$CN75=0),$CU75,IF(AND($CP75="共通仮設費",$CN75=0),$CN44,IF(AND($CN75=0,$CO75=0),"",$CU75))))))</f>
        <v/>
      </c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03" t="str">
        <f t="shared" si="16"/>
        <v/>
      </c>
      <c r="BG75" s="204"/>
      <c r="BH75" s="202" t="str">
        <f t="shared" si="17"/>
        <v/>
      </c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4"/>
      <c r="CI75" s="193"/>
      <c r="CJ75" s="193"/>
      <c r="CK75" s="193"/>
      <c r="CL75" s="193"/>
      <c r="CM75" s="193"/>
      <c r="CN75" s="193"/>
      <c r="CO75" s="193"/>
      <c r="CP75" s="193"/>
      <c r="CQ75" s="193"/>
      <c r="CR75" s="194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</row>
    <row r="76" spans="2:108" s="199" customFormat="1" ht="23.25" customHeight="1">
      <c r="B76" s="201"/>
      <c r="E76" s="202">
        <f t="shared" si="9"/>
        <v>0</v>
      </c>
      <c r="F76" s="203">
        <f t="shared" si="10"/>
        <v>0</v>
      </c>
      <c r="G76" s="203" t="b">
        <f t="shared" si="11"/>
        <v>0</v>
      </c>
      <c r="H76" s="203" t="b">
        <f t="shared" si="12"/>
        <v>0</v>
      </c>
      <c r="I76" s="203" t="b">
        <f t="shared" si="13"/>
        <v>0</v>
      </c>
      <c r="J76" s="203" t="b">
        <f t="shared" si="14"/>
        <v>0</v>
      </c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12"/>
      <c r="AG76" s="203"/>
      <c r="AH76" s="203"/>
      <c r="AI76" s="203"/>
      <c r="AJ76" s="204"/>
      <c r="AK76" s="213"/>
      <c r="AL76" s="203"/>
      <c r="AM76" s="203"/>
      <c r="AN76" s="203"/>
      <c r="AO76" s="214" t="str">
        <f t="shared" si="15"/>
        <v/>
      </c>
      <c r="AP76" s="203"/>
      <c r="AQ76" s="203"/>
      <c r="AR76" s="203"/>
      <c r="AS76" s="204"/>
      <c r="AT76" s="277" t="str">
        <f>IF(AND($CP76="本工事費",$CN76=0),$CU76,IF(AND($CP76="附帯工事費",$CN76=0),$CU76,IF(AND($CP76="工事合計",$CN76=0),$CU76,IF(AND($CP76="契約保証費",$CN76=0),$CU76,IF(AND($CP76="共通仮設費",$CN76=0),$CN44,IF(AND($CN76=0,$CO76=0),"",$CU76))))))</f>
        <v/>
      </c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03" t="str">
        <f t="shared" si="16"/>
        <v/>
      </c>
      <c r="BG76" s="204"/>
      <c r="BH76" s="202" t="str">
        <f t="shared" si="17"/>
        <v/>
      </c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4"/>
      <c r="CI76" s="193"/>
      <c r="CJ76" s="193"/>
      <c r="CK76" s="193"/>
      <c r="CL76" s="193"/>
      <c r="CM76" s="193"/>
      <c r="CN76" s="193"/>
      <c r="CO76" s="193"/>
      <c r="CP76" s="193"/>
      <c r="CQ76" s="193"/>
      <c r="CR76" s="194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</row>
    <row r="77" spans="2:108"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</row>
    <row r="78" spans="2:108"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</row>
    <row r="79" spans="2:108"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8" t="s">
        <v>292</v>
      </c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</row>
    <row r="80" spans="2:108"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8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</row>
  </sheetData>
  <mergeCells count="67">
    <mergeCell ref="A2:CL2"/>
    <mergeCell ref="BH11:CH11"/>
    <mergeCell ref="E11:AJ11"/>
    <mergeCell ref="AK11:AS11"/>
    <mergeCell ref="E44:AJ44"/>
    <mergeCell ref="AK44:AS44"/>
    <mergeCell ref="AT44:BG44"/>
    <mergeCell ref="BH44:CH44"/>
    <mergeCell ref="AT11:BG11"/>
    <mergeCell ref="AT12:BE12"/>
    <mergeCell ref="AT24:BE24"/>
    <mergeCell ref="AT13:BE13"/>
    <mergeCell ref="AT14:BE14"/>
    <mergeCell ref="AT15:BE15"/>
    <mergeCell ref="AT16:BE16"/>
    <mergeCell ref="AT17:BE17"/>
    <mergeCell ref="AT18:BE18"/>
    <mergeCell ref="AT19:BE19"/>
    <mergeCell ref="AT20:BE20"/>
    <mergeCell ref="AT21:BE21"/>
    <mergeCell ref="AT22:BE22"/>
    <mergeCell ref="AT23:BE23"/>
    <mergeCell ref="AT36:BE36"/>
    <mergeCell ref="AT25:BE25"/>
    <mergeCell ref="AT26:BE26"/>
    <mergeCell ref="AT27:BE27"/>
    <mergeCell ref="AT28:BE28"/>
    <mergeCell ref="AT29:BE29"/>
    <mergeCell ref="AT30:BE30"/>
    <mergeCell ref="AT31:BE31"/>
    <mergeCell ref="AT32:BE32"/>
    <mergeCell ref="AT33:BE33"/>
    <mergeCell ref="AT34:BE34"/>
    <mergeCell ref="AT35:BE35"/>
    <mergeCell ref="AT55:BE55"/>
    <mergeCell ref="AT37:BE37"/>
    <mergeCell ref="AT45:BE45"/>
    <mergeCell ref="AT46:BE46"/>
    <mergeCell ref="AT47:BE47"/>
    <mergeCell ref="AT48:BE48"/>
    <mergeCell ref="AT49:BE49"/>
    <mergeCell ref="AT50:BE50"/>
    <mergeCell ref="AT51:BE51"/>
    <mergeCell ref="AT52:BE52"/>
    <mergeCell ref="AT53:BE53"/>
    <mergeCell ref="AT54:BE54"/>
    <mergeCell ref="AT67:BE67"/>
    <mergeCell ref="AT56:BE56"/>
    <mergeCell ref="AT57:BE57"/>
    <mergeCell ref="AT58:BE58"/>
    <mergeCell ref="AT59:BE59"/>
    <mergeCell ref="AT60:BE60"/>
    <mergeCell ref="AT61:BE61"/>
    <mergeCell ref="AT62:BE62"/>
    <mergeCell ref="AT63:BE63"/>
    <mergeCell ref="AT64:BE64"/>
    <mergeCell ref="AT65:BE65"/>
    <mergeCell ref="AT66:BE66"/>
    <mergeCell ref="AT74:BE74"/>
    <mergeCell ref="AT75:BE75"/>
    <mergeCell ref="AT76:BE76"/>
    <mergeCell ref="AT68:BE68"/>
    <mergeCell ref="AT69:BE69"/>
    <mergeCell ref="AT70:BE70"/>
    <mergeCell ref="AT71:BE71"/>
    <mergeCell ref="AT72:BE72"/>
    <mergeCell ref="AT73:BE73"/>
  </mergeCells>
  <phoneticPr fontId="2"/>
  <pageMargins left="0" right="0" top="0.59055118110236227" bottom="0" header="0.31496062992125984" footer="0"/>
  <pageSetup paperSize="9" orientation="portrait" r:id="rId1"/>
  <headerFooter alignWithMargins="0">
    <oddHeader>&amp;R頁&amp;P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K84"/>
  <sheetViews>
    <sheetView topLeftCell="A5" zoomScale="75" zoomScaleNormal="100" workbookViewId="0">
      <selection activeCell="C14" sqref="C14:C15"/>
    </sheetView>
  </sheetViews>
  <sheetFormatPr defaultRowHeight="14.25"/>
  <cols>
    <col min="1" max="1" width="2.25" style="115" customWidth="1"/>
    <col min="2" max="2" width="26.625" style="115" customWidth="1"/>
    <col min="3" max="3" width="29.125" style="115" customWidth="1"/>
    <col min="4" max="4" width="6.625" style="115" customWidth="1"/>
    <col min="5" max="6" width="14.625" style="115" customWidth="1"/>
    <col min="7" max="7" width="18.625" style="115" customWidth="1"/>
    <col min="8" max="8" width="0" style="115" hidden="1" customWidth="1"/>
    <col min="9" max="9" width="8.625" style="115" customWidth="1"/>
    <col min="10" max="10" width="17.875" style="115" customWidth="1"/>
    <col min="11" max="11" width="1.625" style="115" customWidth="1"/>
    <col min="12" max="16384" width="9" style="115"/>
  </cols>
  <sheetData>
    <row r="1" spans="1:11" ht="5.25" customHeight="1" thickBot="1"/>
    <row r="2" spans="1:11" ht="20.25" customHeight="1">
      <c r="A2" s="116"/>
      <c r="B2" s="132"/>
      <c r="C2" s="133"/>
      <c r="D2" s="133"/>
      <c r="E2" s="134"/>
      <c r="F2" s="133"/>
      <c r="G2" s="133"/>
      <c r="H2" s="133"/>
      <c r="I2" s="135"/>
      <c r="J2" s="136"/>
      <c r="K2" s="117"/>
    </row>
    <row r="3" spans="1:11" ht="12.95" customHeight="1">
      <c r="A3" s="118"/>
      <c r="B3" s="119"/>
      <c r="C3" s="120"/>
      <c r="D3" s="289" t="s">
        <v>169</v>
      </c>
      <c r="E3" s="289"/>
      <c r="F3" s="289"/>
      <c r="G3" s="120"/>
      <c r="H3" s="120" t="s">
        <v>170</v>
      </c>
      <c r="I3" s="120"/>
      <c r="J3" s="121"/>
      <c r="K3" s="122"/>
    </row>
    <row r="4" spans="1:11" ht="15" customHeight="1">
      <c r="A4" s="118"/>
      <c r="B4" s="290"/>
      <c r="C4" s="290"/>
      <c r="D4" s="289"/>
      <c r="E4" s="289"/>
      <c r="F4" s="289"/>
      <c r="G4" s="120"/>
      <c r="H4" s="120"/>
      <c r="I4" s="137"/>
      <c r="J4" s="120"/>
      <c r="K4" s="122"/>
    </row>
    <row r="5" spans="1:11" ht="15" customHeight="1">
      <c r="A5" s="118"/>
      <c r="B5" s="290"/>
      <c r="C5" s="290"/>
      <c r="D5" s="289"/>
      <c r="E5" s="289"/>
      <c r="F5" s="289"/>
      <c r="G5" s="120"/>
      <c r="H5" s="120"/>
      <c r="I5" s="137"/>
      <c r="J5" s="120"/>
      <c r="K5" s="122"/>
    </row>
    <row r="6" spans="1:11" ht="6" customHeight="1" thickBot="1">
      <c r="A6" s="118"/>
      <c r="B6" s="120"/>
      <c r="C6" s="120"/>
      <c r="D6" s="120"/>
      <c r="E6" s="138"/>
      <c r="F6" s="139"/>
      <c r="G6" s="120"/>
      <c r="H6" s="120" t="s">
        <v>171</v>
      </c>
      <c r="I6" s="137"/>
      <c r="J6" s="120"/>
      <c r="K6" s="122"/>
    </row>
    <row r="7" spans="1:11" ht="21.75" customHeight="1">
      <c r="A7" s="118"/>
      <c r="B7" s="140" t="s">
        <v>172</v>
      </c>
      <c r="C7" s="141" t="s">
        <v>173</v>
      </c>
      <c r="D7" s="141" t="s">
        <v>174</v>
      </c>
      <c r="E7" s="142" t="s">
        <v>175</v>
      </c>
      <c r="F7" s="141" t="s">
        <v>176</v>
      </c>
      <c r="G7" s="141" t="s">
        <v>148</v>
      </c>
      <c r="H7" s="141"/>
      <c r="I7" s="287" t="s">
        <v>177</v>
      </c>
      <c r="J7" s="288"/>
      <c r="K7" s="123"/>
    </row>
    <row r="8" spans="1:11" ht="15" customHeight="1">
      <c r="A8" s="118"/>
      <c r="B8" s="281"/>
      <c r="C8" s="283"/>
      <c r="D8" s="143"/>
      <c r="E8" s="169"/>
      <c r="F8" s="170"/>
      <c r="G8" s="170" t="str">
        <f t="shared" ref="G8:G13" si="0">IF(E8="","",+INT(E8*F8))</f>
        <v/>
      </c>
      <c r="H8" s="144"/>
      <c r="I8" s="145"/>
      <c r="J8" s="146"/>
      <c r="K8" s="122"/>
    </row>
    <row r="9" spans="1:11" ht="15" customHeight="1">
      <c r="A9" s="118"/>
      <c r="B9" s="282"/>
      <c r="C9" s="284"/>
      <c r="D9" s="147"/>
      <c r="E9" s="167"/>
      <c r="F9" s="168"/>
      <c r="G9" s="168" t="str">
        <f t="shared" si="0"/>
        <v/>
      </c>
      <c r="H9" s="148"/>
      <c r="I9" s="149"/>
      <c r="J9" s="150"/>
      <c r="K9" s="122"/>
    </row>
    <row r="10" spans="1:11" ht="15" customHeight="1">
      <c r="A10" s="118"/>
      <c r="B10" s="281"/>
      <c r="C10" s="283"/>
      <c r="D10" s="143"/>
      <c r="E10" s="169"/>
      <c r="F10" s="170"/>
      <c r="G10" s="170" t="str">
        <f t="shared" si="0"/>
        <v/>
      </c>
      <c r="H10" s="144"/>
      <c r="I10" s="145"/>
      <c r="J10" s="146"/>
      <c r="K10" s="122"/>
    </row>
    <row r="11" spans="1:11" ht="15" customHeight="1">
      <c r="A11" s="118"/>
      <c r="B11" s="282"/>
      <c r="C11" s="284"/>
      <c r="D11" s="147"/>
      <c r="E11" s="167"/>
      <c r="F11" s="168"/>
      <c r="G11" s="168" t="str">
        <f t="shared" si="0"/>
        <v/>
      </c>
      <c r="H11" s="148"/>
      <c r="I11" s="149"/>
      <c r="J11" s="150"/>
      <c r="K11" s="122"/>
    </row>
    <row r="12" spans="1:11" ht="15" customHeight="1">
      <c r="A12" s="118"/>
      <c r="B12" s="281"/>
      <c r="C12" s="283"/>
      <c r="D12" s="143"/>
      <c r="E12" s="169"/>
      <c r="F12" s="170"/>
      <c r="G12" s="170" t="str">
        <f t="shared" si="0"/>
        <v/>
      </c>
      <c r="H12" s="144"/>
      <c r="I12" s="145"/>
      <c r="J12" s="146"/>
      <c r="K12" s="122"/>
    </row>
    <row r="13" spans="1:11" ht="15" customHeight="1">
      <c r="A13" s="118"/>
      <c r="B13" s="282"/>
      <c r="C13" s="284"/>
      <c r="D13" s="147"/>
      <c r="E13" s="167"/>
      <c r="F13" s="168"/>
      <c r="G13" s="168" t="str">
        <f t="shared" si="0"/>
        <v/>
      </c>
      <c r="H13" s="148"/>
      <c r="I13" s="149"/>
      <c r="J13" s="150"/>
      <c r="K13" s="122"/>
    </row>
    <row r="14" spans="1:11" ht="15" customHeight="1">
      <c r="A14" s="118"/>
      <c r="B14" s="281"/>
      <c r="C14" s="283"/>
      <c r="D14" s="143"/>
      <c r="E14" s="169"/>
      <c r="F14" s="170"/>
      <c r="G14" s="170" t="str">
        <f t="shared" ref="G14:G37" si="1">IF(E14="","",+INT(E14*F14))</f>
        <v/>
      </c>
      <c r="H14" s="144"/>
      <c r="I14" s="145"/>
      <c r="J14" s="146"/>
      <c r="K14" s="122"/>
    </row>
    <row r="15" spans="1:11" ht="15" customHeight="1">
      <c r="A15" s="118"/>
      <c r="B15" s="282"/>
      <c r="C15" s="284"/>
      <c r="D15" s="147"/>
      <c r="E15" s="167"/>
      <c r="F15" s="168"/>
      <c r="G15" s="168" t="str">
        <f t="shared" si="1"/>
        <v/>
      </c>
      <c r="H15" s="148"/>
      <c r="I15" s="149"/>
      <c r="J15" s="150"/>
      <c r="K15" s="122"/>
    </row>
    <row r="16" spans="1:11" ht="15" customHeight="1">
      <c r="A16" s="118"/>
      <c r="B16" s="281"/>
      <c r="C16" s="283"/>
      <c r="D16" s="143"/>
      <c r="E16" s="169"/>
      <c r="F16" s="170"/>
      <c r="G16" s="170" t="str">
        <f t="shared" si="1"/>
        <v/>
      </c>
      <c r="H16" s="144"/>
      <c r="I16" s="145"/>
      <c r="J16" s="146"/>
      <c r="K16" s="122"/>
    </row>
    <row r="17" spans="1:11" ht="15" customHeight="1">
      <c r="A17" s="118"/>
      <c r="B17" s="282"/>
      <c r="C17" s="284"/>
      <c r="D17" s="147"/>
      <c r="E17" s="167"/>
      <c r="F17" s="168"/>
      <c r="G17" s="168" t="str">
        <f t="shared" si="1"/>
        <v/>
      </c>
      <c r="H17" s="148"/>
      <c r="I17" s="149"/>
      <c r="J17" s="150"/>
      <c r="K17" s="122"/>
    </row>
    <row r="18" spans="1:11" ht="15" customHeight="1">
      <c r="A18" s="118"/>
      <c r="B18" s="281"/>
      <c r="C18" s="283"/>
      <c r="D18" s="143"/>
      <c r="E18" s="169"/>
      <c r="F18" s="170"/>
      <c r="G18" s="170" t="str">
        <f t="shared" si="1"/>
        <v/>
      </c>
      <c r="H18" s="144"/>
      <c r="I18" s="145"/>
      <c r="J18" s="146"/>
      <c r="K18" s="122"/>
    </row>
    <row r="19" spans="1:11" ht="15" customHeight="1">
      <c r="A19" s="118"/>
      <c r="B19" s="282"/>
      <c r="C19" s="284"/>
      <c r="D19" s="147"/>
      <c r="E19" s="167"/>
      <c r="F19" s="168"/>
      <c r="G19" s="168" t="str">
        <f t="shared" si="1"/>
        <v/>
      </c>
      <c r="H19" s="148"/>
      <c r="I19" s="149"/>
      <c r="J19" s="150"/>
      <c r="K19" s="122"/>
    </row>
    <row r="20" spans="1:11" ht="15" customHeight="1">
      <c r="A20" s="118"/>
      <c r="B20" s="281"/>
      <c r="C20" s="283"/>
      <c r="D20" s="143"/>
      <c r="E20" s="169"/>
      <c r="F20" s="170"/>
      <c r="G20" s="170" t="str">
        <f t="shared" si="1"/>
        <v/>
      </c>
      <c r="H20" s="144"/>
      <c r="I20" s="145"/>
      <c r="J20" s="146"/>
      <c r="K20" s="122"/>
    </row>
    <row r="21" spans="1:11" ht="15" customHeight="1">
      <c r="A21" s="118"/>
      <c r="B21" s="282"/>
      <c r="C21" s="284"/>
      <c r="D21" s="147"/>
      <c r="E21" s="167"/>
      <c r="F21" s="168"/>
      <c r="G21" s="168" t="str">
        <f t="shared" si="1"/>
        <v/>
      </c>
      <c r="H21" s="148"/>
      <c r="I21" s="149"/>
      <c r="J21" s="150"/>
      <c r="K21" s="122"/>
    </row>
    <row r="22" spans="1:11" ht="15" customHeight="1">
      <c r="A22" s="118"/>
      <c r="B22" s="281"/>
      <c r="C22" s="283"/>
      <c r="D22" s="143"/>
      <c r="E22" s="169"/>
      <c r="F22" s="170"/>
      <c r="G22" s="170" t="str">
        <f t="shared" si="1"/>
        <v/>
      </c>
      <c r="H22" s="144"/>
      <c r="I22" s="145"/>
      <c r="J22" s="146"/>
      <c r="K22" s="122"/>
    </row>
    <row r="23" spans="1:11" ht="15" customHeight="1">
      <c r="A23" s="118"/>
      <c r="B23" s="282"/>
      <c r="C23" s="284"/>
      <c r="D23" s="147"/>
      <c r="E23" s="167"/>
      <c r="F23" s="168"/>
      <c r="G23" s="168" t="str">
        <f t="shared" si="1"/>
        <v/>
      </c>
      <c r="H23" s="148"/>
      <c r="I23" s="149"/>
      <c r="J23" s="150"/>
      <c r="K23" s="122"/>
    </row>
    <row r="24" spans="1:11" ht="15" customHeight="1">
      <c r="A24" s="118"/>
      <c r="B24" s="281"/>
      <c r="C24" s="283"/>
      <c r="D24" s="143"/>
      <c r="E24" s="169"/>
      <c r="F24" s="170"/>
      <c r="G24" s="170" t="str">
        <f t="shared" si="1"/>
        <v/>
      </c>
      <c r="H24" s="144"/>
      <c r="I24" s="145"/>
      <c r="J24" s="146"/>
      <c r="K24" s="122"/>
    </row>
    <row r="25" spans="1:11" ht="15" customHeight="1">
      <c r="A25" s="118"/>
      <c r="B25" s="282"/>
      <c r="C25" s="284"/>
      <c r="D25" s="147"/>
      <c r="E25" s="167"/>
      <c r="F25" s="168"/>
      <c r="G25" s="168" t="str">
        <f t="shared" si="1"/>
        <v/>
      </c>
      <c r="H25" s="148"/>
      <c r="I25" s="149"/>
      <c r="J25" s="150"/>
      <c r="K25" s="122"/>
    </row>
    <row r="26" spans="1:11" ht="15" customHeight="1">
      <c r="A26" s="118"/>
      <c r="B26" s="281"/>
      <c r="C26" s="283"/>
      <c r="D26" s="143"/>
      <c r="E26" s="169"/>
      <c r="F26" s="170"/>
      <c r="G26" s="170" t="str">
        <f t="shared" si="1"/>
        <v/>
      </c>
      <c r="H26" s="144"/>
      <c r="I26" s="145"/>
      <c r="J26" s="146"/>
      <c r="K26" s="122"/>
    </row>
    <row r="27" spans="1:11" ht="15" customHeight="1">
      <c r="A27" s="118"/>
      <c r="B27" s="282"/>
      <c r="C27" s="284"/>
      <c r="D27" s="147"/>
      <c r="E27" s="167"/>
      <c r="F27" s="168"/>
      <c r="G27" s="168" t="str">
        <f t="shared" si="1"/>
        <v/>
      </c>
      <c r="H27" s="148"/>
      <c r="I27" s="149"/>
      <c r="J27" s="150"/>
      <c r="K27" s="122"/>
    </row>
    <row r="28" spans="1:11" ht="15" customHeight="1">
      <c r="A28" s="118"/>
      <c r="B28" s="281"/>
      <c r="C28" s="283"/>
      <c r="D28" s="143"/>
      <c r="E28" s="169"/>
      <c r="F28" s="170"/>
      <c r="G28" s="170" t="str">
        <f t="shared" si="1"/>
        <v/>
      </c>
      <c r="H28" s="144"/>
      <c r="I28" s="145"/>
      <c r="J28" s="146"/>
      <c r="K28" s="122"/>
    </row>
    <row r="29" spans="1:11" ht="15" customHeight="1">
      <c r="A29" s="118"/>
      <c r="B29" s="282"/>
      <c r="C29" s="284"/>
      <c r="D29" s="147"/>
      <c r="E29" s="167"/>
      <c r="F29" s="168"/>
      <c r="G29" s="168" t="str">
        <f t="shared" si="1"/>
        <v/>
      </c>
      <c r="H29" s="148"/>
      <c r="I29" s="149"/>
      <c r="J29" s="150"/>
      <c r="K29" s="122"/>
    </row>
    <row r="30" spans="1:11" ht="15" customHeight="1">
      <c r="A30" s="118"/>
      <c r="B30" s="281"/>
      <c r="C30" s="283"/>
      <c r="D30" s="151"/>
      <c r="E30" s="169"/>
      <c r="F30" s="170"/>
      <c r="G30" s="170" t="str">
        <f t="shared" si="1"/>
        <v/>
      </c>
      <c r="H30" s="152"/>
      <c r="I30" s="153"/>
      <c r="J30" s="146"/>
      <c r="K30" s="122"/>
    </row>
    <row r="31" spans="1:11" ht="15" customHeight="1">
      <c r="A31" s="118"/>
      <c r="B31" s="282"/>
      <c r="C31" s="284"/>
      <c r="D31" s="151"/>
      <c r="E31" s="167"/>
      <c r="F31" s="168"/>
      <c r="G31" s="168" t="str">
        <f t="shared" si="1"/>
        <v/>
      </c>
      <c r="H31" s="152"/>
      <c r="I31" s="153"/>
      <c r="J31" s="150"/>
      <c r="K31" s="122"/>
    </row>
    <row r="32" spans="1:11" ht="15" customHeight="1">
      <c r="A32" s="118"/>
      <c r="B32" s="281"/>
      <c r="C32" s="283"/>
      <c r="D32" s="143"/>
      <c r="E32" s="169"/>
      <c r="F32" s="170"/>
      <c r="G32" s="170" t="str">
        <f t="shared" si="1"/>
        <v/>
      </c>
      <c r="H32" s="144"/>
      <c r="I32" s="145"/>
      <c r="J32" s="146"/>
      <c r="K32" s="122"/>
    </row>
    <row r="33" spans="1:11" ht="15" customHeight="1">
      <c r="A33" s="118"/>
      <c r="B33" s="282"/>
      <c r="C33" s="284"/>
      <c r="D33" s="147"/>
      <c r="E33" s="167"/>
      <c r="F33" s="168"/>
      <c r="G33" s="168" t="str">
        <f t="shared" si="1"/>
        <v/>
      </c>
      <c r="H33" s="148"/>
      <c r="I33" s="149"/>
      <c r="J33" s="150"/>
      <c r="K33" s="122"/>
    </row>
    <row r="34" spans="1:11" ht="15" customHeight="1">
      <c r="A34" s="118"/>
      <c r="B34" s="281"/>
      <c r="C34" s="283"/>
      <c r="D34" s="143"/>
      <c r="E34" s="169"/>
      <c r="F34" s="170"/>
      <c r="G34" s="170" t="str">
        <f t="shared" si="1"/>
        <v/>
      </c>
      <c r="H34" s="144"/>
      <c r="I34" s="145"/>
      <c r="J34" s="146"/>
      <c r="K34" s="122"/>
    </row>
    <row r="35" spans="1:11" ht="15" customHeight="1">
      <c r="A35" s="118"/>
      <c r="B35" s="282"/>
      <c r="C35" s="284"/>
      <c r="D35" s="147"/>
      <c r="E35" s="167"/>
      <c r="F35" s="168"/>
      <c r="G35" s="168" t="str">
        <f t="shared" si="1"/>
        <v/>
      </c>
      <c r="H35" s="148"/>
      <c r="I35" s="149"/>
      <c r="J35" s="150"/>
      <c r="K35" s="122"/>
    </row>
    <row r="36" spans="1:11" ht="15" customHeight="1">
      <c r="A36" s="118"/>
      <c r="B36" s="281"/>
      <c r="C36" s="283"/>
      <c r="D36" s="143"/>
      <c r="E36" s="169"/>
      <c r="F36" s="170"/>
      <c r="G36" s="170" t="str">
        <f t="shared" si="1"/>
        <v/>
      </c>
      <c r="H36" s="144"/>
      <c r="I36" s="145"/>
      <c r="J36" s="146"/>
      <c r="K36" s="122"/>
    </row>
    <row r="37" spans="1:11" ht="15" customHeight="1">
      <c r="A37" s="118"/>
      <c r="B37" s="282"/>
      <c r="C37" s="284"/>
      <c r="D37" s="147"/>
      <c r="E37" s="167"/>
      <c r="F37" s="168"/>
      <c r="G37" s="168" t="str">
        <f t="shared" si="1"/>
        <v/>
      </c>
      <c r="H37" s="148"/>
      <c r="I37" s="149"/>
      <c r="J37" s="150"/>
      <c r="K37" s="122"/>
    </row>
    <row r="38" spans="1:11" ht="15" customHeight="1">
      <c r="A38" s="118"/>
      <c r="B38" s="281"/>
      <c r="C38" s="283"/>
      <c r="D38" s="143"/>
      <c r="E38" s="169"/>
      <c r="F38" s="170"/>
      <c r="G38" s="170" t="str">
        <f>IF(E38="","",+INT(E38*F38))</f>
        <v/>
      </c>
      <c r="H38" s="144"/>
      <c r="I38" s="145"/>
      <c r="J38" s="146"/>
      <c r="K38" s="122"/>
    </row>
    <row r="39" spans="1:11" ht="15" customHeight="1" thickBot="1">
      <c r="A39" s="118"/>
      <c r="B39" s="285"/>
      <c r="C39" s="286"/>
      <c r="D39" s="154"/>
      <c r="E39" s="171"/>
      <c r="F39" s="172"/>
      <c r="G39" s="172" t="str">
        <f>IF(E39="","",+INT(E39*F39))</f>
        <v/>
      </c>
      <c r="H39" s="155"/>
      <c r="I39" s="156"/>
      <c r="J39" s="157"/>
      <c r="K39" s="122"/>
    </row>
    <row r="40" spans="1:11" ht="3.75" customHeight="1" thickBot="1">
      <c r="A40" s="124"/>
      <c r="B40" s="158"/>
      <c r="C40" s="159"/>
      <c r="D40" s="158"/>
      <c r="E40" s="160"/>
      <c r="F40" s="161"/>
      <c r="G40" s="161"/>
      <c r="H40" s="161"/>
      <c r="I40" s="162"/>
      <c r="J40" s="163"/>
      <c r="K40" s="125"/>
    </row>
    <row r="41" spans="1:11" ht="4.5" customHeight="1" thickBot="1">
      <c r="B41" s="164"/>
      <c r="C41" s="164"/>
      <c r="D41" s="164"/>
      <c r="E41" s="164"/>
      <c r="F41" s="164"/>
      <c r="G41" s="164"/>
      <c r="H41" s="164"/>
      <c r="I41" s="164"/>
      <c r="J41" s="164"/>
    </row>
    <row r="42" spans="1:11" ht="20.25" customHeight="1">
      <c r="A42" s="116"/>
      <c r="B42" s="132"/>
      <c r="C42" s="165"/>
      <c r="D42" s="133"/>
      <c r="E42" s="134"/>
      <c r="F42" s="133"/>
      <c r="G42" s="165"/>
      <c r="H42" s="165"/>
      <c r="I42" s="165"/>
      <c r="J42" s="166"/>
      <c r="K42" s="117"/>
    </row>
    <row r="43" spans="1:11" ht="12.95" customHeight="1">
      <c r="A43" s="118"/>
      <c r="B43" s="128"/>
      <c r="C43" s="129"/>
      <c r="D43" s="289" t="s">
        <v>169</v>
      </c>
      <c r="E43" s="289"/>
      <c r="F43" s="289"/>
      <c r="G43" s="129"/>
      <c r="H43" s="129" t="s">
        <v>170</v>
      </c>
      <c r="I43" s="129"/>
      <c r="J43" s="130"/>
      <c r="K43" s="122"/>
    </row>
    <row r="44" spans="1:11" ht="15" customHeight="1">
      <c r="A44" s="118"/>
      <c r="B44" s="290"/>
      <c r="C44" s="290"/>
      <c r="D44" s="289"/>
      <c r="E44" s="289"/>
      <c r="F44" s="289"/>
      <c r="G44" s="129"/>
      <c r="H44" s="129"/>
      <c r="I44" s="129"/>
      <c r="J44" s="129"/>
      <c r="K44" s="122"/>
    </row>
    <row r="45" spans="1:11" ht="15" customHeight="1">
      <c r="A45" s="118"/>
      <c r="B45" s="291"/>
      <c r="C45" s="291"/>
      <c r="D45" s="289"/>
      <c r="E45" s="289"/>
      <c r="F45" s="289"/>
      <c r="G45" s="129"/>
      <c r="H45" s="129"/>
      <c r="I45" s="129"/>
      <c r="J45" s="129"/>
      <c r="K45" s="122"/>
    </row>
    <row r="46" spans="1:11" ht="6" customHeight="1" thickBot="1">
      <c r="A46" s="118"/>
      <c r="B46" s="120"/>
      <c r="C46" s="120"/>
      <c r="D46" s="120"/>
      <c r="E46" s="138"/>
      <c r="F46" s="139"/>
      <c r="G46" s="120"/>
      <c r="H46" s="120" t="s">
        <v>171</v>
      </c>
      <c r="I46" s="137"/>
      <c r="J46" s="120"/>
      <c r="K46" s="122"/>
    </row>
    <row r="47" spans="1:11" ht="21.75" customHeight="1">
      <c r="A47" s="118"/>
      <c r="B47" s="140" t="s">
        <v>172</v>
      </c>
      <c r="C47" s="141" t="s">
        <v>173</v>
      </c>
      <c r="D47" s="141" t="s">
        <v>174</v>
      </c>
      <c r="E47" s="142" t="s">
        <v>175</v>
      </c>
      <c r="F47" s="141" t="s">
        <v>176</v>
      </c>
      <c r="G47" s="141" t="s">
        <v>148</v>
      </c>
      <c r="H47" s="141"/>
      <c r="I47" s="287" t="s">
        <v>177</v>
      </c>
      <c r="J47" s="288"/>
      <c r="K47" s="123"/>
    </row>
    <row r="48" spans="1:11" ht="15" customHeight="1">
      <c r="A48" s="118"/>
      <c r="B48" s="281"/>
      <c r="C48" s="283"/>
      <c r="D48" s="143"/>
      <c r="E48" s="169"/>
      <c r="F48" s="170"/>
      <c r="G48" s="170" t="str">
        <f>IF(E48="","",+INT(E48*F48))</f>
        <v/>
      </c>
      <c r="H48" s="144"/>
      <c r="I48" s="145"/>
      <c r="J48" s="146"/>
      <c r="K48" s="122"/>
    </row>
    <row r="49" spans="1:11" ht="15" customHeight="1">
      <c r="A49" s="118"/>
      <c r="B49" s="282"/>
      <c r="C49" s="284"/>
      <c r="D49" s="147"/>
      <c r="E49" s="167"/>
      <c r="F49" s="168"/>
      <c r="G49" s="168" t="str">
        <f>IF(E49="","",+INT(E49*F49))</f>
        <v/>
      </c>
      <c r="H49" s="148"/>
      <c r="I49" s="149"/>
      <c r="J49" s="150"/>
      <c r="K49" s="122"/>
    </row>
    <row r="50" spans="1:11" ht="15" customHeight="1">
      <c r="A50" s="118"/>
      <c r="B50" s="281"/>
      <c r="C50" s="283"/>
      <c r="D50" s="143"/>
      <c r="E50" s="169"/>
      <c r="F50" s="170"/>
      <c r="G50" s="170" t="str">
        <f t="shared" ref="G50:G77" si="2">IF(E50="","",+INT(E50*F50))</f>
        <v/>
      </c>
      <c r="H50" s="144"/>
      <c r="I50" s="145"/>
      <c r="J50" s="146"/>
      <c r="K50" s="122"/>
    </row>
    <row r="51" spans="1:11" ht="15" customHeight="1">
      <c r="A51" s="118"/>
      <c r="B51" s="282"/>
      <c r="C51" s="284"/>
      <c r="D51" s="147"/>
      <c r="E51" s="167"/>
      <c r="F51" s="168"/>
      <c r="G51" s="168" t="str">
        <f t="shared" si="2"/>
        <v/>
      </c>
      <c r="H51" s="148"/>
      <c r="I51" s="149"/>
      <c r="J51" s="150"/>
      <c r="K51" s="122"/>
    </row>
    <row r="52" spans="1:11" ht="15" customHeight="1">
      <c r="A52" s="118"/>
      <c r="B52" s="281"/>
      <c r="C52" s="283"/>
      <c r="D52" s="143"/>
      <c r="E52" s="169"/>
      <c r="F52" s="170"/>
      <c r="G52" s="170" t="str">
        <f t="shared" si="2"/>
        <v/>
      </c>
      <c r="H52" s="144"/>
      <c r="I52" s="145"/>
      <c r="J52" s="146"/>
      <c r="K52" s="122"/>
    </row>
    <row r="53" spans="1:11" ht="15" customHeight="1">
      <c r="A53" s="118"/>
      <c r="B53" s="282"/>
      <c r="C53" s="284"/>
      <c r="D53" s="147"/>
      <c r="E53" s="167"/>
      <c r="F53" s="168"/>
      <c r="G53" s="168" t="str">
        <f t="shared" si="2"/>
        <v/>
      </c>
      <c r="H53" s="148"/>
      <c r="I53" s="149"/>
      <c r="J53" s="150"/>
      <c r="K53" s="122"/>
    </row>
    <row r="54" spans="1:11" ht="15" customHeight="1">
      <c r="A54" s="118"/>
      <c r="B54" s="281"/>
      <c r="C54" s="283"/>
      <c r="D54" s="143"/>
      <c r="E54" s="169"/>
      <c r="F54" s="170"/>
      <c r="G54" s="170" t="str">
        <f t="shared" si="2"/>
        <v/>
      </c>
      <c r="H54" s="144"/>
      <c r="I54" s="145"/>
      <c r="J54" s="146"/>
      <c r="K54" s="122"/>
    </row>
    <row r="55" spans="1:11" ht="15" customHeight="1">
      <c r="A55" s="118"/>
      <c r="B55" s="282"/>
      <c r="C55" s="284"/>
      <c r="D55" s="147"/>
      <c r="E55" s="167"/>
      <c r="F55" s="168"/>
      <c r="G55" s="168" t="str">
        <f t="shared" si="2"/>
        <v/>
      </c>
      <c r="H55" s="148"/>
      <c r="I55" s="149"/>
      <c r="J55" s="150"/>
      <c r="K55" s="122"/>
    </row>
    <row r="56" spans="1:11" ht="15" customHeight="1">
      <c r="A56" s="118"/>
      <c r="B56" s="281"/>
      <c r="C56" s="283"/>
      <c r="D56" s="143"/>
      <c r="E56" s="169"/>
      <c r="F56" s="170"/>
      <c r="G56" s="170" t="str">
        <f t="shared" si="2"/>
        <v/>
      </c>
      <c r="H56" s="144"/>
      <c r="I56" s="145"/>
      <c r="J56" s="146"/>
      <c r="K56" s="122"/>
    </row>
    <row r="57" spans="1:11" ht="15" customHeight="1">
      <c r="A57" s="118"/>
      <c r="B57" s="282"/>
      <c r="C57" s="284"/>
      <c r="D57" s="147"/>
      <c r="E57" s="167"/>
      <c r="F57" s="168"/>
      <c r="G57" s="168" t="str">
        <f t="shared" si="2"/>
        <v/>
      </c>
      <c r="H57" s="148"/>
      <c r="I57" s="149"/>
      <c r="J57" s="150"/>
      <c r="K57" s="122"/>
    </row>
    <row r="58" spans="1:11" ht="15" customHeight="1">
      <c r="A58" s="118"/>
      <c r="B58" s="281"/>
      <c r="C58" s="283"/>
      <c r="D58" s="143"/>
      <c r="E58" s="169"/>
      <c r="F58" s="170"/>
      <c r="G58" s="170" t="str">
        <f t="shared" si="2"/>
        <v/>
      </c>
      <c r="H58" s="144"/>
      <c r="I58" s="145"/>
      <c r="J58" s="146"/>
      <c r="K58" s="122"/>
    </row>
    <row r="59" spans="1:11" ht="15" customHeight="1">
      <c r="A59" s="118"/>
      <c r="B59" s="282"/>
      <c r="C59" s="284"/>
      <c r="D59" s="147"/>
      <c r="E59" s="167"/>
      <c r="F59" s="168"/>
      <c r="G59" s="168" t="str">
        <f t="shared" si="2"/>
        <v/>
      </c>
      <c r="H59" s="148"/>
      <c r="I59" s="149"/>
      <c r="J59" s="150"/>
      <c r="K59" s="122"/>
    </row>
    <row r="60" spans="1:11" ht="15" customHeight="1">
      <c r="A60" s="118"/>
      <c r="B60" s="281"/>
      <c r="C60" s="283"/>
      <c r="D60" s="143"/>
      <c r="E60" s="169"/>
      <c r="F60" s="170"/>
      <c r="G60" s="170" t="str">
        <f t="shared" si="2"/>
        <v/>
      </c>
      <c r="H60" s="144"/>
      <c r="I60" s="145"/>
      <c r="J60" s="146"/>
      <c r="K60" s="122"/>
    </row>
    <row r="61" spans="1:11" ht="15" customHeight="1">
      <c r="A61" s="118"/>
      <c r="B61" s="282"/>
      <c r="C61" s="284"/>
      <c r="D61" s="147"/>
      <c r="E61" s="167"/>
      <c r="F61" s="168"/>
      <c r="G61" s="168" t="str">
        <f t="shared" si="2"/>
        <v/>
      </c>
      <c r="H61" s="148"/>
      <c r="I61" s="149"/>
      <c r="J61" s="150"/>
      <c r="K61" s="122"/>
    </row>
    <row r="62" spans="1:11" ht="15" customHeight="1">
      <c r="A62" s="118"/>
      <c r="B62" s="281"/>
      <c r="C62" s="283"/>
      <c r="D62" s="143"/>
      <c r="E62" s="169"/>
      <c r="F62" s="170"/>
      <c r="G62" s="170" t="str">
        <f t="shared" si="2"/>
        <v/>
      </c>
      <c r="H62" s="144"/>
      <c r="I62" s="145"/>
      <c r="J62" s="146"/>
      <c r="K62" s="122"/>
    </row>
    <row r="63" spans="1:11" ht="15" customHeight="1">
      <c r="A63" s="118"/>
      <c r="B63" s="282"/>
      <c r="C63" s="284"/>
      <c r="D63" s="147"/>
      <c r="E63" s="167"/>
      <c r="F63" s="168"/>
      <c r="G63" s="168" t="str">
        <f t="shared" si="2"/>
        <v/>
      </c>
      <c r="H63" s="148"/>
      <c r="I63" s="149"/>
      <c r="J63" s="150"/>
      <c r="K63" s="122"/>
    </row>
    <row r="64" spans="1:11" ht="15" customHeight="1">
      <c r="A64" s="118"/>
      <c r="B64" s="281"/>
      <c r="C64" s="283"/>
      <c r="D64" s="143"/>
      <c r="E64" s="169"/>
      <c r="F64" s="170"/>
      <c r="G64" s="170" t="str">
        <f t="shared" si="2"/>
        <v/>
      </c>
      <c r="H64" s="144"/>
      <c r="I64" s="145"/>
      <c r="J64" s="146"/>
      <c r="K64" s="122"/>
    </row>
    <row r="65" spans="1:11" ht="15" customHeight="1">
      <c r="A65" s="118"/>
      <c r="B65" s="282"/>
      <c r="C65" s="284"/>
      <c r="D65" s="147"/>
      <c r="E65" s="167"/>
      <c r="F65" s="168"/>
      <c r="G65" s="168" t="str">
        <f t="shared" si="2"/>
        <v/>
      </c>
      <c r="H65" s="148"/>
      <c r="I65" s="149"/>
      <c r="J65" s="150"/>
      <c r="K65" s="122"/>
    </row>
    <row r="66" spans="1:11" ht="15" customHeight="1">
      <c r="A66" s="118"/>
      <c r="B66" s="281"/>
      <c r="C66" s="283"/>
      <c r="D66" s="143"/>
      <c r="E66" s="169"/>
      <c r="F66" s="170"/>
      <c r="G66" s="170" t="str">
        <f t="shared" si="2"/>
        <v/>
      </c>
      <c r="H66" s="144"/>
      <c r="I66" s="145"/>
      <c r="J66" s="146"/>
      <c r="K66" s="122"/>
    </row>
    <row r="67" spans="1:11" ht="15" customHeight="1">
      <c r="A67" s="118"/>
      <c r="B67" s="282"/>
      <c r="C67" s="284"/>
      <c r="D67" s="147"/>
      <c r="E67" s="167"/>
      <c r="F67" s="168"/>
      <c r="G67" s="168" t="str">
        <f t="shared" si="2"/>
        <v/>
      </c>
      <c r="H67" s="148"/>
      <c r="I67" s="149"/>
      <c r="J67" s="150"/>
      <c r="K67" s="122"/>
    </row>
    <row r="68" spans="1:11" ht="15" customHeight="1">
      <c r="A68" s="118"/>
      <c r="B68" s="281"/>
      <c r="C68" s="283"/>
      <c r="D68" s="143"/>
      <c r="E68" s="169"/>
      <c r="F68" s="170"/>
      <c r="G68" s="170" t="str">
        <f t="shared" si="2"/>
        <v/>
      </c>
      <c r="H68" s="144"/>
      <c r="I68" s="145"/>
      <c r="J68" s="146"/>
      <c r="K68" s="122"/>
    </row>
    <row r="69" spans="1:11" ht="15" customHeight="1">
      <c r="A69" s="118"/>
      <c r="B69" s="282"/>
      <c r="C69" s="284"/>
      <c r="D69" s="147"/>
      <c r="E69" s="167"/>
      <c r="F69" s="168"/>
      <c r="G69" s="168" t="str">
        <f t="shared" si="2"/>
        <v/>
      </c>
      <c r="H69" s="148"/>
      <c r="I69" s="149"/>
      <c r="J69" s="150"/>
      <c r="K69" s="122"/>
    </row>
    <row r="70" spans="1:11" ht="15" customHeight="1">
      <c r="A70" s="118"/>
      <c r="B70" s="281"/>
      <c r="C70" s="283"/>
      <c r="D70" s="151"/>
      <c r="E70" s="169"/>
      <c r="F70" s="170"/>
      <c r="G70" s="170" t="str">
        <f t="shared" si="2"/>
        <v/>
      </c>
      <c r="H70" s="152"/>
      <c r="I70" s="153"/>
      <c r="J70" s="146"/>
      <c r="K70" s="122"/>
    </row>
    <row r="71" spans="1:11" ht="15" customHeight="1">
      <c r="A71" s="118"/>
      <c r="B71" s="282"/>
      <c r="C71" s="284"/>
      <c r="D71" s="151"/>
      <c r="E71" s="167"/>
      <c r="F71" s="168"/>
      <c r="G71" s="168" t="str">
        <f t="shared" si="2"/>
        <v/>
      </c>
      <c r="H71" s="152"/>
      <c r="I71" s="153"/>
      <c r="J71" s="150"/>
      <c r="K71" s="122"/>
    </row>
    <row r="72" spans="1:11" ht="15" customHeight="1">
      <c r="A72" s="118"/>
      <c r="B72" s="281"/>
      <c r="C72" s="283"/>
      <c r="D72" s="143"/>
      <c r="E72" s="169"/>
      <c r="F72" s="170"/>
      <c r="G72" s="170" t="str">
        <f t="shared" si="2"/>
        <v/>
      </c>
      <c r="H72" s="144"/>
      <c r="I72" s="145"/>
      <c r="J72" s="146"/>
      <c r="K72" s="122"/>
    </row>
    <row r="73" spans="1:11" ht="15" customHeight="1">
      <c r="A73" s="118"/>
      <c r="B73" s="282"/>
      <c r="C73" s="284"/>
      <c r="D73" s="147"/>
      <c r="E73" s="167"/>
      <c r="F73" s="168"/>
      <c r="G73" s="168" t="str">
        <f t="shared" si="2"/>
        <v/>
      </c>
      <c r="H73" s="148"/>
      <c r="I73" s="149"/>
      <c r="J73" s="150"/>
      <c r="K73" s="122"/>
    </row>
    <row r="74" spans="1:11" ht="15" customHeight="1">
      <c r="A74" s="118"/>
      <c r="B74" s="281"/>
      <c r="C74" s="283"/>
      <c r="D74" s="143"/>
      <c r="E74" s="169"/>
      <c r="F74" s="170"/>
      <c r="G74" s="170" t="str">
        <f t="shared" si="2"/>
        <v/>
      </c>
      <c r="H74" s="144"/>
      <c r="I74" s="145"/>
      <c r="J74" s="146"/>
      <c r="K74" s="122"/>
    </row>
    <row r="75" spans="1:11" ht="15" customHeight="1">
      <c r="A75" s="118"/>
      <c r="B75" s="282"/>
      <c r="C75" s="284"/>
      <c r="D75" s="147"/>
      <c r="E75" s="167"/>
      <c r="F75" s="168"/>
      <c r="G75" s="168" t="str">
        <f t="shared" si="2"/>
        <v/>
      </c>
      <c r="H75" s="148"/>
      <c r="I75" s="149"/>
      <c r="J75" s="150"/>
      <c r="K75" s="122"/>
    </row>
    <row r="76" spans="1:11" ht="15" customHeight="1">
      <c r="A76" s="118"/>
      <c r="B76" s="281"/>
      <c r="C76" s="283"/>
      <c r="D76" s="143"/>
      <c r="E76" s="169"/>
      <c r="F76" s="170"/>
      <c r="G76" s="170" t="str">
        <f t="shared" si="2"/>
        <v/>
      </c>
      <c r="H76" s="144"/>
      <c r="I76" s="145"/>
      <c r="J76" s="146"/>
      <c r="K76" s="122"/>
    </row>
    <row r="77" spans="1:11" ht="15" customHeight="1">
      <c r="A77" s="118"/>
      <c r="B77" s="282"/>
      <c r="C77" s="284"/>
      <c r="D77" s="147"/>
      <c r="E77" s="167"/>
      <c r="F77" s="168"/>
      <c r="G77" s="168" t="str">
        <f t="shared" si="2"/>
        <v/>
      </c>
      <c r="H77" s="148"/>
      <c r="I77" s="149"/>
      <c r="J77" s="150"/>
      <c r="K77" s="122"/>
    </row>
    <row r="78" spans="1:11" ht="15" customHeight="1">
      <c r="A78" s="118"/>
      <c r="B78" s="281"/>
      <c r="C78" s="283"/>
      <c r="D78" s="143"/>
      <c r="E78" s="169"/>
      <c r="F78" s="170"/>
      <c r="G78" s="170" t="str">
        <f>IF(E78="","",+INT(E78*F78))</f>
        <v/>
      </c>
      <c r="H78" s="144"/>
      <c r="I78" s="145"/>
      <c r="J78" s="146"/>
      <c r="K78" s="122"/>
    </row>
    <row r="79" spans="1:11" ht="15" customHeight="1" thickBot="1">
      <c r="A79" s="118"/>
      <c r="B79" s="285"/>
      <c r="C79" s="286"/>
      <c r="D79" s="154"/>
      <c r="E79" s="171"/>
      <c r="F79" s="172"/>
      <c r="G79" s="172" t="str">
        <f>IF(E79="","",+INT(E79*F79))</f>
        <v/>
      </c>
      <c r="H79" s="155"/>
      <c r="I79" s="156"/>
      <c r="J79" s="157"/>
      <c r="K79" s="122"/>
    </row>
    <row r="80" spans="1:11" ht="3.75" customHeight="1" thickBot="1">
      <c r="A80" s="124"/>
      <c r="B80" s="158"/>
      <c r="C80" s="159"/>
      <c r="D80" s="158"/>
      <c r="E80" s="160"/>
      <c r="F80" s="161"/>
      <c r="G80" s="161"/>
      <c r="H80" s="161"/>
      <c r="I80" s="162"/>
      <c r="J80" s="163"/>
      <c r="K80" s="125"/>
    </row>
    <row r="81" spans="2:10">
      <c r="B81" s="164"/>
      <c r="C81" s="164"/>
      <c r="D81" s="164"/>
      <c r="E81" s="164"/>
      <c r="F81" s="164"/>
      <c r="G81" s="164"/>
      <c r="H81" s="164"/>
      <c r="I81" s="164"/>
      <c r="J81" s="164"/>
    </row>
    <row r="82" spans="2:10">
      <c r="B82" s="164"/>
      <c r="C82" s="164"/>
      <c r="D82" s="164"/>
      <c r="E82" s="164"/>
      <c r="F82" s="164"/>
      <c r="G82" s="164"/>
      <c r="H82" s="164"/>
      <c r="I82" s="164"/>
      <c r="J82" s="164"/>
    </row>
    <row r="83" spans="2:10">
      <c r="B83" s="164"/>
      <c r="C83" s="164"/>
      <c r="D83" s="164"/>
      <c r="E83" s="164"/>
      <c r="F83" s="164"/>
      <c r="G83" s="164"/>
      <c r="H83" s="164"/>
      <c r="I83" s="164"/>
      <c r="J83" s="164"/>
    </row>
    <row r="84" spans="2:10">
      <c r="B84" s="164"/>
      <c r="C84" s="164"/>
      <c r="D84" s="164"/>
      <c r="E84" s="164"/>
      <c r="F84" s="164"/>
      <c r="G84" s="164"/>
      <c r="H84" s="164"/>
      <c r="I84" s="164"/>
      <c r="J84" s="164"/>
    </row>
  </sheetData>
  <mergeCells count="72">
    <mergeCell ref="I47:J47"/>
    <mergeCell ref="D3:F5"/>
    <mergeCell ref="B4:C4"/>
    <mergeCell ref="B5:C5"/>
    <mergeCell ref="I7:J7"/>
    <mergeCell ref="D43:F45"/>
    <mergeCell ref="B44:C44"/>
    <mergeCell ref="B45:C45"/>
    <mergeCell ref="B8:B9"/>
    <mergeCell ref="C8:C9"/>
    <mergeCell ref="B14:B15"/>
    <mergeCell ref="C14:C15"/>
    <mergeCell ref="B16:B17"/>
    <mergeCell ref="C16:C17"/>
    <mergeCell ref="B10:B11"/>
    <mergeCell ref="C10:C11"/>
    <mergeCell ref="B12:B13"/>
    <mergeCell ref="C12:C13"/>
    <mergeCell ref="B22:B23"/>
    <mergeCell ref="C22:C23"/>
    <mergeCell ref="B24:B25"/>
    <mergeCell ref="C24:C25"/>
    <mergeCell ref="B18:B19"/>
    <mergeCell ref="C18:C19"/>
    <mergeCell ref="B20:B21"/>
    <mergeCell ref="C20:C21"/>
    <mergeCell ref="B30:B31"/>
    <mergeCell ref="C30:C31"/>
    <mergeCell ref="B32:B33"/>
    <mergeCell ref="C32:C33"/>
    <mergeCell ref="B26:B27"/>
    <mergeCell ref="C26:C27"/>
    <mergeCell ref="B28:B29"/>
    <mergeCell ref="C28:C29"/>
    <mergeCell ref="B38:B39"/>
    <mergeCell ref="C38:C39"/>
    <mergeCell ref="B34:B35"/>
    <mergeCell ref="C34:C35"/>
    <mergeCell ref="B36:B37"/>
    <mergeCell ref="C36:C37"/>
    <mergeCell ref="B52:B53"/>
    <mergeCell ref="C52:C53"/>
    <mergeCell ref="B54:B55"/>
    <mergeCell ref="C54:C55"/>
    <mergeCell ref="B48:B49"/>
    <mergeCell ref="C48:C49"/>
    <mergeCell ref="B50:B51"/>
    <mergeCell ref="C50:C51"/>
    <mergeCell ref="B60:B61"/>
    <mergeCell ref="C60:C61"/>
    <mergeCell ref="B62:B63"/>
    <mergeCell ref="C62:C63"/>
    <mergeCell ref="B56:B57"/>
    <mergeCell ref="C56:C57"/>
    <mergeCell ref="B58:B59"/>
    <mergeCell ref="C58:C59"/>
    <mergeCell ref="B68:B69"/>
    <mergeCell ref="C68:C69"/>
    <mergeCell ref="B70:B71"/>
    <mergeCell ref="C70:C71"/>
    <mergeCell ref="B64:B65"/>
    <mergeCell ref="C64:C65"/>
    <mergeCell ref="B66:B67"/>
    <mergeCell ref="C66:C67"/>
    <mergeCell ref="B76:B77"/>
    <mergeCell ref="C76:C77"/>
    <mergeCell ref="B78:B79"/>
    <mergeCell ref="C78:C79"/>
    <mergeCell ref="B72:B73"/>
    <mergeCell ref="C72:C73"/>
    <mergeCell ref="B74:B75"/>
    <mergeCell ref="C74:C75"/>
  </mergeCells>
  <phoneticPr fontId="2"/>
  <pageMargins left="0" right="0" top="0.59055118110236227" bottom="0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帳票イメージ工種別内訳!Print_Area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Sibata</cp:lastModifiedBy>
  <cp:lastPrinted>2009-09-28T09:07:57Z</cp:lastPrinted>
  <dcterms:created xsi:type="dcterms:W3CDTF">2001-12-08T17:30:14Z</dcterms:created>
  <dcterms:modified xsi:type="dcterms:W3CDTF">2012-02-23T05:30:45Z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2012/02/23</vt:lpwstr>
  </property>
</Properties>
</file>