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95" yWindow="1185" windowWidth="14955" windowHeight="520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帳票イメージ!$A$1:$K$86</definedName>
    <definedName name="_xlnm.Print_Area" localSheetId="3">帳票イメージ工種別内訳!$A$1:$S$90</definedName>
  </definedNames>
  <calcPr calcId="125725"/>
</workbook>
</file>

<file path=xl/calcChain.xml><?xml version="1.0" encoding="utf-8"?>
<calcChain xmlns="http://schemas.openxmlformats.org/spreadsheetml/2006/main">
  <c r="L89" i="13"/>
  <c r="B66" l="1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6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35"/>
  <c r="T89" l="1"/>
  <c r="T59"/>
  <c r="T29"/>
  <c r="G6" i="8" l="1"/>
  <c r="G8"/>
  <c r="G9"/>
  <c r="G11"/>
  <c r="G12"/>
  <c r="G14"/>
  <c r="G15"/>
  <c r="G17"/>
  <c r="G18"/>
  <c r="G20"/>
  <c r="G21"/>
  <c r="G23"/>
  <c r="G24"/>
  <c r="G26"/>
  <c r="G27"/>
  <c r="G29"/>
  <c r="G30"/>
  <c r="G32"/>
  <c r="G33"/>
  <c r="G35"/>
  <c r="G36"/>
  <c r="G38"/>
  <c r="G39"/>
  <c r="G41"/>
  <c r="G49"/>
  <c r="G51"/>
  <c r="G52"/>
  <c r="G54"/>
  <c r="G55"/>
  <c r="G57"/>
  <c r="G58"/>
  <c r="G60"/>
  <c r="G61"/>
  <c r="G63"/>
  <c r="G64"/>
  <c r="G66"/>
  <c r="G67"/>
  <c r="G69"/>
  <c r="G70"/>
  <c r="G72"/>
  <c r="G73"/>
  <c r="G75"/>
  <c r="G76"/>
  <c r="G78"/>
  <c r="G79"/>
  <c r="G81"/>
  <c r="G82"/>
  <c r="G84"/>
  <c r="I20" i="13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C50"/>
  <c r="D50"/>
  <c r="E50"/>
  <c r="F50"/>
  <c r="G50"/>
  <c r="H50"/>
  <c r="C51"/>
  <c r="D51"/>
  <c r="E51"/>
  <c r="F51"/>
  <c r="G51"/>
  <c r="H51"/>
  <c r="C52"/>
  <c r="D52"/>
  <c r="E52"/>
  <c r="F52"/>
  <c r="G52"/>
  <c r="H52"/>
  <c r="C53"/>
  <c r="D53"/>
  <c r="E53"/>
  <c r="F53"/>
  <c r="G53"/>
  <c r="H53"/>
  <c r="C54"/>
  <c r="D54"/>
  <c r="E54"/>
  <c r="F54"/>
  <c r="G54"/>
  <c r="H54"/>
  <c r="C55"/>
  <c r="D55"/>
  <c r="E55"/>
  <c r="F55"/>
  <c r="G55"/>
  <c r="H55"/>
  <c r="C56"/>
  <c r="D56"/>
  <c r="E56"/>
  <c r="F56"/>
  <c r="G56"/>
  <c r="H56"/>
  <c r="C57"/>
  <c r="D57"/>
  <c r="E57"/>
  <c r="F57"/>
  <c r="G57"/>
  <c r="H57"/>
  <c r="C58"/>
  <c r="D58"/>
  <c r="E58"/>
  <c r="F58"/>
  <c r="G58"/>
  <c r="H58"/>
  <c r="C65"/>
  <c r="D65"/>
  <c r="E65"/>
  <c r="F65"/>
  <c r="G65"/>
  <c r="H65"/>
  <c r="C66"/>
  <c r="D66"/>
  <c r="E66"/>
  <c r="F66"/>
  <c r="G66"/>
  <c r="H66"/>
  <c r="C67"/>
  <c r="D67"/>
  <c r="E67"/>
  <c r="F67"/>
  <c r="G67"/>
  <c r="H67"/>
  <c r="C68"/>
  <c r="D68"/>
  <c r="E68"/>
  <c r="F68"/>
  <c r="G68"/>
  <c r="H68"/>
  <c r="C69"/>
  <c r="D69"/>
  <c r="E69"/>
  <c r="F69"/>
  <c r="G69"/>
  <c r="H69"/>
  <c r="C70"/>
  <c r="D70"/>
  <c r="E70"/>
  <c r="F70"/>
  <c r="G70"/>
  <c r="H70"/>
  <c r="C71"/>
  <c r="D71"/>
  <c r="E71"/>
  <c r="F71"/>
  <c r="G71"/>
  <c r="H71"/>
  <c r="C72"/>
  <c r="D72"/>
  <c r="E72"/>
  <c r="F72"/>
  <c r="G72"/>
  <c r="H72"/>
  <c r="C73"/>
  <c r="D73"/>
  <c r="E73"/>
  <c r="F73"/>
  <c r="G73"/>
  <c r="H73"/>
  <c r="C74"/>
  <c r="D74"/>
  <c r="E74"/>
  <c r="F74"/>
  <c r="G74"/>
  <c r="H74"/>
  <c r="C75"/>
  <c r="D75"/>
  <c r="E75"/>
  <c r="F75"/>
  <c r="G75"/>
  <c r="H75"/>
  <c r="C76"/>
  <c r="D76"/>
  <c r="E76"/>
  <c r="F76"/>
  <c r="G76"/>
  <c r="H76"/>
  <c r="C77"/>
  <c r="D77"/>
  <c r="E77"/>
  <c r="F77"/>
  <c r="G77"/>
  <c r="H77"/>
  <c r="C78"/>
  <c r="D78"/>
  <c r="E78"/>
  <c r="F78"/>
  <c r="G78"/>
  <c r="H78"/>
  <c r="C79"/>
  <c r="D79"/>
  <c r="E79"/>
  <c r="F79"/>
  <c r="G79"/>
  <c r="H79"/>
  <c r="C80"/>
  <c r="D80"/>
  <c r="E80"/>
  <c r="F80"/>
  <c r="G80"/>
  <c r="H80"/>
  <c r="C81"/>
  <c r="D81"/>
  <c r="E81"/>
  <c r="F81"/>
  <c r="G81"/>
  <c r="H81"/>
  <c r="C82"/>
  <c r="D82"/>
  <c r="E82"/>
  <c r="F82"/>
  <c r="G82"/>
  <c r="H82"/>
  <c r="C83"/>
  <c r="D83"/>
  <c r="E83"/>
  <c r="F83"/>
  <c r="G83"/>
  <c r="H83"/>
  <c r="C84"/>
  <c r="D84"/>
  <c r="E84"/>
  <c r="F84"/>
  <c r="G84"/>
  <c r="H84"/>
  <c r="C85"/>
  <c r="D85"/>
  <c r="E85"/>
  <c r="F85"/>
  <c r="G85"/>
  <c r="H85"/>
  <c r="C86"/>
  <c r="D86"/>
  <c r="E86"/>
  <c r="F86"/>
  <c r="G86"/>
  <c r="H86"/>
  <c r="C87"/>
  <c r="D87"/>
  <c r="E87"/>
  <c r="F87"/>
  <c r="G87"/>
  <c r="H87"/>
  <c r="C88"/>
  <c r="D88"/>
  <c r="E88"/>
  <c r="F88"/>
  <c r="G88"/>
  <c r="H88"/>
</calcChain>
</file>

<file path=xl/sharedStrings.xml><?xml version="1.0" encoding="utf-8"?>
<sst xmlns="http://schemas.openxmlformats.org/spreadsheetml/2006/main" count="1038" uniqueCount="403">
  <si>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</si>
  <si>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</si>
  <si>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</si>
  <si>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</si>
  <si>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</si>
  <si>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</si>
  <si>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</si>
  <si>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</si>
  <si>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</si>
  <si>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</si>
  <si>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</si>
  <si>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</si>
  <si>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</si>
  <si>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</si>
  <si>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</si>
  <si>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</si>
  <si>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</si>
  <si>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</si>
  <si>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</si>
  <si>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</si>
  <si>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</si>
  <si>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</si>
  <si>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</si>
  <si>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</si>
  <si>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</si>
  <si>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</si>
  <si>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</si>
  <si>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</si>
  <si>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</si>
  <si>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</si>
  <si>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</si>
  <si>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</si>
  <si>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</si>
  <si>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</si>
  <si>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</si>
  <si>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</si>
  <si>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</si>
  <si>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</si>
  <si>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</si>
  <si>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</si>
  <si>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</si>
  <si>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</si>
  <si>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</si>
  <si>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</si>
  <si>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</si>
  <si>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</si>
  <si>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</si>
  <si>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</si>
  <si>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</si>
  <si>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</si>
  <si>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</si>
  <si>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</si>
  <si>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</si>
  <si>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</si>
  <si>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</si>
  <si>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</si>
  <si>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</si>
  <si>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</si>
  <si>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</si>
  <si>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</si>
  <si>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</si>
  <si>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</si>
  <si>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</si>
  <si>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</si>
  <si>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</si>
  <si>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</si>
  <si>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</si>
  <si>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</si>
  <si>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</si>
  <si>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</si>
  <si>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</si>
  <si>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</si>
  <si>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</si>
  <si>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</si>
  <si>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</si>
  <si>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</si>
  <si>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</si>
  <si>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</si>
  <si>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</si>
  <si>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</si>
  <si>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</si>
  <si>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</si>
  <si>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</si>
  <si>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</si>
  <si>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</si>
  <si>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</si>
  <si>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</si>
  <si>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</si>
  <si>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</si>
  <si>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</si>
  <si>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</si>
  <si>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</si>
  <si>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</si>
  <si>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</si>
  <si>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</si>
  <si>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</si>
  <si>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</si>
  <si>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</si>
  <si>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</si>
  <si>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</si>
  <si>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</si>
  <si>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</si>
  <si>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</si>
  <si>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</si>
  <si>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</si>
  <si>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</si>
  <si>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</si>
  <si>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</si>
  <si>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</si>
  <si>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</si>
  <si>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</si>
  <si>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</si>
  <si>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</si>
  <si>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</si>
  <si>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</si>
  <si>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</si>
  <si>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</si>
  <si>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</si>
  <si>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</si>
  <si>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</si>
  <si>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</si>
  <si>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</si>
  <si>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</si>
  <si>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</si>
  <si>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</si>
  <si>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</si>
  <si>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</si>
  <si>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</si>
  <si>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</si>
  <si>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</si>
  <si>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</si>
  <si>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</si>
  <si>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</si>
  <si>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</si>
  <si>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</si>
  <si>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</si>
  <si>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</si>
  <si>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</si>
  <si>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</si>
  <si>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</si>
  <si>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</si>
  <si>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</si>
  <si>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</si>
  <si>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</si>
  <si>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</si>
  <si>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</si>
  <si>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</si>
  <si>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</si>
  <si>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</si>
  <si>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</si>
  <si>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</si>
  <si>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</si>
  <si>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</si>
  <si>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</si>
  <si>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</si>
  <si>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</si>
  <si>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</si>
  <si>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</si>
  <si>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</si>
  <si>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</si>
  <si>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</si>
  <si>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</si>
  <si>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</si>
  <si>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</si>
  <si>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</si>
  <si>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</si>
  <si>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</si>
  <si>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</si>
  <si>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</si>
  <si>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</si>
  <si>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</si>
  <si>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</si>
  <si>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</si>
  <si>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</si>
  <si>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</si>
  <si>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</si>
  <si>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</si>
  <si>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ｍ</t>
    <phoneticPr fontId="2"/>
  </si>
  <si>
    <t>ｍ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</si>
  <si>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</si>
  <si>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</si>
  <si>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</si>
  <si>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</si>
  <si>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G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</si>
  <si>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</si>
  <si>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</si>
  <si>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</si>
  <si>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</si>
  <si>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</si>
  <si>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</si>
  <si>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</si>
  <si>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</si>
  <si>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</si>
  <si>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</si>
  <si>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</si>
  <si>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</si>
  <si>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</si>
  <si>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</si>
  <si>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</si>
  <si>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</si>
  <si>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</si>
  <si>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</si>
  <si>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</si>
  <si>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</si>
  <si>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</si>
  <si>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</si>
  <si>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</si>
  <si>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</si>
  <si>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</si>
  <si>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</si>
  <si>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</si>
  <si>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</si>
  <si>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</si>
  <si>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</si>
  <si>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</si>
  <si>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</si>
  <si>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</si>
  <si>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</si>
  <si>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</si>
  <si>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</si>
  <si>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</si>
  <si>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</si>
  <si>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</si>
  <si>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</si>
  <si>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</si>
  <si>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</si>
  <si>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</si>
  <si>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</si>
  <si>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</si>
  <si>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</si>
  <si>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</si>
  <si>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</si>
  <si>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</si>
  <si>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</si>
  <si>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工事価格1</t>
    <rPh sb="0" eb="2">
      <t>コウジ</t>
    </rPh>
    <rPh sb="2" eb="4">
      <t>カカク</t>
    </rPh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</si>
  <si>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</si>
  <si>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</si>
  <si>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</si>
  <si>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</si>
  <si>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</si>
  <si>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</si>
  <si>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</si>
  <si>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</si>
  <si>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</si>
  <si>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</si>
  <si>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</si>
  <si>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</si>
  <si>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</si>
  <si>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</si>
  <si>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単価表第001号</t>
    <rPh sb="0" eb="2">
      <t>タンカ</t>
    </rPh>
    <rPh sb="2" eb="3">
      <t>ヒョウ</t>
    </rPh>
    <rPh sb="3" eb="4">
      <t>ダイ</t>
    </rPh>
    <rPh sb="7" eb="8">
      <t>ゴウ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</si>
  <si>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</si>
  <si>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</si>
  <si>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</si>
  <si>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工事設計書　　　　　　　事業年度：</t>
    <rPh sb="0" eb="2">
      <t>コウジ</t>
    </rPh>
    <rPh sb="2" eb="5">
      <t>セッケイショ</t>
    </rPh>
    <rPh sb="12" eb="14">
      <t>ジギョウ</t>
    </rPh>
    <rPh sb="14" eb="16">
      <t>ネンド</t>
    </rPh>
    <phoneticPr fontId="2"/>
  </si>
  <si>
    <t>事業名(ﾀｲﾄﾙ)</t>
    <rPh sb="0" eb="2">
      <t>ジギョウ</t>
    </rPh>
    <phoneticPr fontId="2"/>
  </si>
  <si>
    <t>事業名（ﾀｲﾄﾙ）</t>
    <rPh sb="0" eb="2">
      <t>ジギョウ</t>
    </rPh>
    <rPh sb="2" eb="3">
      <t>メイ</t>
    </rPh>
    <phoneticPr fontId="2"/>
  </si>
  <si>
    <t>工事名(ﾀｲﾄﾙ)</t>
    <phoneticPr fontId="2"/>
  </si>
  <si>
    <t>工事名（ﾀｲﾄﾙ）</t>
    <rPh sb="0" eb="2">
      <t>コウジ</t>
    </rPh>
    <rPh sb="2" eb="3">
      <t>メイ</t>
    </rPh>
    <phoneticPr fontId="2"/>
  </si>
  <si>
    <t>工事場所(ﾀｲﾄﾙ)</t>
    <phoneticPr fontId="2"/>
  </si>
  <si>
    <t>工事場所（ﾀｲﾄﾙ）</t>
    <rPh sb="0" eb="2">
      <t>コウジ</t>
    </rPh>
    <rPh sb="2" eb="4">
      <t>バショ</t>
    </rPh>
    <phoneticPr fontId="2"/>
  </si>
  <si>
    <t>事業名</t>
    <rPh sb="0" eb="2">
      <t>ジギョウ</t>
    </rPh>
    <rPh sb="2" eb="3">
      <t>メイ</t>
    </rPh>
    <phoneticPr fontId="2"/>
  </si>
  <si>
    <t>工事場所2</t>
    <rPh sb="0" eb="2">
      <t>コウジ</t>
    </rPh>
    <rPh sb="2" eb="4">
      <t>バショ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</si>
  <si>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</si>
  <si>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</si>
  <si>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H</t>
    <phoneticPr fontId="2"/>
  </si>
  <si>
    <t>○</t>
    <phoneticPr fontId="2"/>
  </si>
  <si>
    <t>表紙備考</t>
    <phoneticPr fontId="2"/>
  </si>
  <si>
    <t>表紙備考</t>
    <rPh sb="0" eb="2">
      <t>ヒョウシ</t>
    </rPh>
    <rPh sb="2" eb="4">
      <t>ビコウ</t>
    </rPh>
    <phoneticPr fontId="2"/>
  </si>
  <si>
    <t>×</t>
    <phoneticPr fontId="2"/>
  </si>
  <si>
    <t>工種名1</t>
    <rPh sb="0" eb="2">
      <t>コウシュ</t>
    </rPh>
    <rPh sb="2" eb="3">
      <t>メイ</t>
    </rPh>
    <phoneticPr fontId="2"/>
  </si>
  <si>
    <t>工種</t>
    <rPh sb="0" eb="2">
      <t>コウシュ</t>
    </rPh>
    <phoneticPr fontId="2"/>
  </si>
  <si>
    <t>×</t>
    <phoneticPr fontId="2"/>
  </si>
  <si>
    <t>起工日付</t>
    <rPh sb="0" eb="2">
      <t>キコウ</t>
    </rPh>
    <rPh sb="2" eb="4">
      <t>ヒヅケ</t>
    </rPh>
    <phoneticPr fontId="2"/>
  </si>
  <si>
    <t>起工年月日</t>
    <rPh sb="0" eb="2">
      <t>キコウ</t>
    </rPh>
    <rPh sb="2" eb="5">
      <t>ネンガッピ</t>
    </rPh>
    <phoneticPr fontId="2"/>
  </si>
  <si>
    <t>H</t>
    <phoneticPr fontId="2"/>
  </si>
  <si>
    <t>×</t>
    <phoneticPr fontId="2"/>
  </si>
  <si>
    <t>工期開始</t>
    <rPh sb="0" eb="2">
      <t>コウキ</t>
    </rPh>
    <rPh sb="2" eb="4">
      <t>カイシ</t>
    </rPh>
    <phoneticPr fontId="2"/>
  </si>
  <si>
    <t>工期終了</t>
    <rPh sb="0" eb="2">
      <t>コウキ</t>
    </rPh>
    <rPh sb="2" eb="4">
      <t>シュウリョウ</t>
    </rPh>
    <phoneticPr fontId="2"/>
  </si>
  <si>
    <t>×</t>
    <phoneticPr fontId="2"/>
  </si>
  <si>
    <t>事業年度</t>
    <rPh sb="0" eb="2">
      <t>ジギョウ</t>
    </rPh>
    <rPh sb="2" eb="4">
      <t>ネンド</t>
    </rPh>
    <phoneticPr fontId="2"/>
  </si>
  <si>
    <t>×</t>
    <phoneticPr fontId="2"/>
  </si>
  <si>
    <t>H</t>
    <phoneticPr fontId="2"/>
  </si>
  <si>
    <t>工　　　種</t>
    <rPh sb="0" eb="1">
      <t>コウ</t>
    </rPh>
    <rPh sb="4" eb="5">
      <t>タネ</t>
    </rPh>
    <phoneticPr fontId="2"/>
  </si>
  <si>
    <t>工　　　期</t>
    <rPh sb="0" eb="1">
      <t>コウ</t>
    </rPh>
    <rPh sb="4" eb="5">
      <t>キ</t>
    </rPh>
    <phoneticPr fontId="2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</si>
  <si>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2"/>
  </si>
  <si>
    <t xml:space="preserve"> 消 費 税</t>
    <rPh sb="1" eb="2">
      <t>ケ</t>
    </rPh>
    <rPh sb="3" eb="4">
      <t>ヒ</t>
    </rPh>
    <rPh sb="5" eb="6">
      <t>ゼイ</t>
    </rPh>
    <phoneticPr fontId="2"/>
  </si>
  <si>
    <t>合      計</t>
    <rPh sb="0" eb="1">
      <t>ゴウ</t>
    </rPh>
    <rPh sb="7" eb="8">
      <t>ケイ</t>
    </rPh>
    <phoneticPr fontId="2"/>
  </si>
  <si>
    <t>費目        工種        施工名称</t>
    <rPh sb="0" eb="2">
      <t>ヒモク</t>
    </rPh>
    <rPh sb="10" eb="11">
      <t>コウ</t>
    </rPh>
    <rPh sb="11" eb="12">
      <t>シュ</t>
    </rPh>
    <rPh sb="20" eb="22">
      <t>セコウ</t>
    </rPh>
    <rPh sb="22" eb="24">
      <t>メイショウ</t>
    </rPh>
    <phoneticPr fontId="2"/>
  </si>
  <si>
    <t>数  量</t>
    <rPh sb="0" eb="1">
      <t>カズ</t>
    </rPh>
    <rPh sb="3" eb="4">
      <t>リョウ</t>
    </rPh>
    <phoneticPr fontId="2"/>
  </si>
  <si>
    <t>単  位</t>
    <rPh sb="0" eb="1">
      <t>タン</t>
    </rPh>
    <rPh sb="3" eb="4">
      <t>クライ</t>
    </rPh>
    <phoneticPr fontId="2"/>
  </si>
  <si>
    <t>摘　　　要</t>
    <rPh sb="0" eb="1">
      <t>テキ</t>
    </rPh>
    <rPh sb="4" eb="5">
      <t>ヨウ</t>
    </rPh>
    <phoneticPr fontId="2"/>
  </si>
  <si>
    <t>工種別内訳</t>
    <rPh sb="0" eb="1">
      <t>コウ</t>
    </rPh>
    <rPh sb="1" eb="3">
      <t>シュベツ</t>
    </rPh>
    <rPh sb="3" eb="5">
      <t>ウチワケ</t>
    </rPh>
    <phoneticPr fontId="2"/>
  </si>
  <si>
    <t>A1:K43</t>
    <phoneticPr fontId="2"/>
  </si>
  <si>
    <t>A44:K86</t>
    <phoneticPr fontId="2"/>
  </si>
  <si>
    <t>名　　　称  ・　規　　　格　など</t>
    <rPh sb="0" eb="1">
      <t>メイ</t>
    </rPh>
    <rPh sb="4" eb="5">
      <t>ショウ</t>
    </rPh>
    <rPh sb="9" eb="10">
      <t>キ</t>
    </rPh>
    <rPh sb="13" eb="14">
      <t>カク</t>
    </rPh>
    <phoneticPr fontId="2"/>
  </si>
  <si>
    <t>数　　量</t>
    <rPh sb="0" eb="1">
      <t>カズ</t>
    </rPh>
    <rPh sb="3" eb="4">
      <t>リョウ</t>
    </rPh>
    <phoneticPr fontId="2"/>
  </si>
  <si>
    <t>内訳明細表</t>
    <rPh sb="4" eb="5">
      <t>ヒョウ</t>
    </rPh>
    <phoneticPr fontId="2"/>
  </si>
  <si>
    <t>AI</t>
    <phoneticPr fontId="2"/>
  </si>
  <si>
    <t>BG</t>
    <phoneticPr fontId="2"/>
  </si>
  <si>
    <t>BB</t>
    <phoneticPr fontId="2"/>
  </si>
  <si>
    <t>BY</t>
    <phoneticPr fontId="2"/>
  </si>
  <si>
    <t>AV</t>
    <phoneticPr fontId="2"/>
  </si>
  <si>
    <t>BS</t>
    <phoneticPr fontId="2"/>
  </si>
  <si>
    <t>AO</t>
    <phoneticPr fontId="2"/>
  </si>
  <si>
    <t>BM</t>
    <phoneticPr fontId="2"/>
  </si>
  <si>
    <t>AJ</t>
    <phoneticPr fontId="2"/>
  </si>
  <si>
    <t>BH</t>
    <phoneticPr fontId="2"/>
  </si>
  <si>
    <t>AU</t>
    <phoneticPr fontId="2"/>
  </si>
  <si>
    <t>BR</t>
    <phoneticPr fontId="2"/>
  </si>
  <si>
    <t>I</t>
    <phoneticPr fontId="2"/>
  </si>
  <si>
    <t>A</t>
    <phoneticPr fontId="2"/>
  </si>
  <si>
    <t>C</t>
    <phoneticPr fontId="2"/>
  </si>
  <si>
    <t>U</t>
    <phoneticPr fontId="2"/>
  </si>
  <si>
    <t>V</t>
    <phoneticPr fontId="2"/>
  </si>
  <si>
    <t>W</t>
    <phoneticPr fontId="2"/>
  </si>
  <si>
    <t>T</t>
    <phoneticPr fontId="2"/>
  </si>
  <si>
    <t>D</t>
    <phoneticPr fontId="2"/>
  </si>
  <si>
    <t>S</t>
    <phoneticPr fontId="2"/>
  </si>
  <si>
    <t>AD</t>
    <phoneticPr fontId="2"/>
  </si>
  <si>
    <t>Z</t>
    <phoneticPr fontId="2"/>
  </si>
  <si>
    <t>AB</t>
    <phoneticPr fontId="2"/>
  </si>
  <si>
    <t>AC</t>
    <phoneticPr fontId="2"/>
  </si>
  <si>
    <t>AA</t>
    <phoneticPr fontId="2"/>
  </si>
  <si>
    <t>B</t>
    <phoneticPr fontId="2"/>
  </si>
  <si>
    <t>AL</t>
    <phoneticPr fontId="2"/>
  </si>
  <si>
    <t>BJ</t>
    <phoneticPr fontId="2"/>
  </si>
  <si>
    <t>AM</t>
    <phoneticPr fontId="2"/>
  </si>
  <si>
    <t>BK</t>
    <phoneticPr fontId="2"/>
  </si>
  <si>
    <t>AS</t>
    <phoneticPr fontId="2"/>
  </si>
  <si>
    <t>BP</t>
    <phoneticPr fontId="2"/>
  </si>
  <si>
    <t>AT</t>
    <phoneticPr fontId="2"/>
  </si>
  <si>
    <t>BQ</t>
    <phoneticPr fontId="2"/>
  </si>
  <si>
    <t>AP</t>
    <phoneticPr fontId="2"/>
  </si>
  <si>
    <t>BN</t>
    <phoneticPr fontId="2"/>
  </si>
  <si>
    <t>AN</t>
    <phoneticPr fontId="2"/>
  </si>
  <si>
    <t>BL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</si>
  <si>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</si>
  <si>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</si>
  <si>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</si>
  <si>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</si>
  <si>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</si>
  <si>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</si>
  <si>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</si>
  <si>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</si>
  <si>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</si>
  <si>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</si>
  <si>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</si>
  <si>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</si>
  <si>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</si>
  <si>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</si>
  <si>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</si>
  <si>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</si>
  <si>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</si>
  <si>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</si>
  <si>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</si>
  <si>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</si>
  <si>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</si>
  <si>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</si>
  <si>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</si>
  <si>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</si>
  <si>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</si>
  <si>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</si>
  <si>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</si>
  <si>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</si>
  <si>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</si>
  <si>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</si>
  <si>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</si>
  <si>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</si>
  <si>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</si>
  <si>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</si>
  <si>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</si>
  <si>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</si>
  <si>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</si>
  <si>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</si>
  <si>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</si>
  <si>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結合02_10</t>
    <rPh sb="0" eb="2">
      <t>ケツゴウ</t>
    </rPh>
    <phoneticPr fontId="2"/>
  </si>
  <si>
    <t>社名</t>
    <rPh sb="0" eb="2">
      <t>シャメイ</t>
    </rPh>
    <phoneticPr fontId="2"/>
  </si>
  <si>
    <t>×</t>
    <phoneticPr fontId="2"/>
  </si>
  <si>
    <t>工事名称:</t>
    <phoneticPr fontId="2"/>
  </si>
  <si>
    <t>工事名称:</t>
    <rPh sb="0" eb="2">
      <t>コウジ</t>
    </rPh>
    <rPh sb="2" eb="4">
      <t>メイショウ</t>
    </rPh>
    <phoneticPr fontId="2"/>
  </si>
  <si>
    <t>A61:S90</t>
    <phoneticPr fontId="2"/>
  </si>
  <si>
    <t>A1:S60</t>
    <phoneticPr fontId="2"/>
  </si>
  <si>
    <t>AO</t>
    <phoneticPr fontId="2"/>
  </si>
  <si>
    <t>G</t>
    <phoneticPr fontId="2"/>
  </si>
  <si>
    <t>○</t>
    <phoneticPr fontId="2"/>
  </si>
  <si>
    <t>BC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</si>
  <si>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</si>
  <si>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</si>
  <si>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</si>
  <si>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</si>
  <si>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</si>
  <si>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</si>
  <si>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</si>
  <si>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</si>
  <si>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</si>
  <si>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</si>
  <si>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</si>
  <si>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</si>
  <si>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</si>
  <si>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</si>
  <si>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親消費税1</t>
    <rPh sb="0" eb="1">
      <t>オヤ</t>
    </rPh>
    <rPh sb="1" eb="4">
      <t>ショウヒゼイ</t>
    </rPh>
    <phoneticPr fontId="2"/>
  </si>
  <si>
    <t>AP</t>
    <phoneticPr fontId="2"/>
  </si>
  <si>
    <t>AM</t>
    <phoneticPr fontId="2"/>
  </si>
</sst>
</file>

<file path=xl/styles.xml><?xml version="1.0" encoding="utf-8"?>
<styleSheet xmlns="http://schemas.openxmlformats.org/spreadsheetml/2006/main">
  <numFmts count="8">
    <numFmt numFmtId="5" formatCode="&quot;¥&quot;#,##0;&quot;¥&quot;\-#,##0"/>
    <numFmt numFmtId="176" formatCode="0_ "/>
    <numFmt numFmtId="177" formatCode="#,###.##"/>
    <numFmt numFmtId="178" formatCode="#,##0.##0"/>
    <numFmt numFmtId="179" formatCode="#,##0.###"/>
    <numFmt numFmtId="180" formatCode="#,##0_ ;[Red]\-#,##0\ "/>
    <numFmt numFmtId="181" formatCode="#,###.###"/>
    <numFmt numFmtId="182" formatCode="gggee&quot;年&quot;&quot;度&quot;"/>
  </numFmts>
  <fonts count="22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4" fillId="0" borderId="0" xfId="0" applyNumberFormat="1" applyFont="1" applyFill="1" applyBorder="1" applyAlignment="1">
      <alignment vertic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11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47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40" fontId="4" fillId="0" borderId="51" xfId="1" applyNumberFormat="1" applyFont="1" applyFill="1" applyBorder="1" applyAlignment="1">
      <alignment horizontal="center" vertical="center"/>
    </xf>
    <xf numFmtId="0" fontId="0" fillId="2" borderId="52" xfId="0" applyFill="1" applyBorder="1"/>
    <xf numFmtId="40" fontId="0" fillId="2" borderId="53" xfId="1" applyNumberFormat="1" applyFont="1" applyFill="1" applyBorder="1"/>
    <xf numFmtId="40" fontId="0" fillId="2" borderId="1" xfId="1" applyNumberFormat="1" applyFont="1" applyFill="1" applyBorder="1"/>
    <xf numFmtId="0" fontId="0" fillId="5" borderId="54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7" fillId="0" borderId="55" xfId="0" applyNumberFormat="1" applyFont="1" applyBorder="1" applyAlignment="1">
      <alignment vertical="top"/>
    </xf>
    <xf numFmtId="0" fontId="7" fillId="0" borderId="56" xfId="1" applyNumberFormat="1" applyFont="1" applyBorder="1" applyAlignment="1">
      <alignment vertical="top"/>
    </xf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177" fontId="6" fillId="0" borderId="22" xfId="1" applyNumberFormat="1" applyFont="1" applyFill="1" applyBorder="1" applyAlignment="1">
      <alignment horizontal="right"/>
    </xf>
    <xf numFmtId="38" fontId="6" fillId="0" borderId="22" xfId="1" applyFont="1" applyFill="1" applyBorder="1" applyAlignment="1">
      <alignment horizontal="right"/>
    </xf>
    <xf numFmtId="177" fontId="6" fillId="0" borderId="26" xfId="1" applyNumberFormat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177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177" fontId="6" fillId="0" borderId="43" xfId="1" applyNumberFormat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177" fontId="6" fillId="0" borderId="22" xfId="1" applyNumberFormat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177" fontId="6" fillId="0" borderId="26" xfId="1" applyNumberFormat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177" fontId="6" fillId="0" borderId="2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177" fontId="6" fillId="0" borderId="43" xfId="1" applyNumberFormat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181" fontId="6" fillId="0" borderId="22" xfId="1" applyNumberFormat="1" applyFont="1" applyFill="1" applyBorder="1" applyAlignment="1">
      <alignment horizontal="right" vertical="center"/>
    </xf>
    <xf numFmtId="181" fontId="6" fillId="0" borderId="26" xfId="1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0" fillId="0" borderId="57" xfId="0" applyBorder="1"/>
    <xf numFmtId="0" fontId="0" fillId="0" borderId="47" xfId="0" applyBorder="1"/>
    <xf numFmtId="0" fontId="12" fillId="0" borderId="47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31" xfId="0" applyBorder="1"/>
    <xf numFmtId="0" fontId="0" fillId="0" borderId="58" xfId="0" applyBorder="1"/>
    <xf numFmtId="0" fontId="0" fillId="0" borderId="42" xfId="0" applyBorder="1"/>
    <xf numFmtId="5" fontId="10" fillId="0" borderId="42" xfId="0" applyNumberFormat="1" applyFont="1" applyBorder="1"/>
    <xf numFmtId="0" fontId="4" fillId="0" borderId="42" xfId="0" applyFont="1" applyBorder="1"/>
    <xf numFmtId="0" fontId="0" fillId="0" borderId="59" xfId="0" applyBorder="1"/>
    <xf numFmtId="0" fontId="0" fillId="0" borderId="60" xfId="0" applyBorder="1"/>
    <xf numFmtId="5" fontId="10" fillId="0" borderId="0" xfId="0" applyNumberFormat="1" applyFont="1" applyBorder="1"/>
    <xf numFmtId="0" fontId="4" fillId="0" borderId="0" xfId="0" applyFont="1" applyBorder="1"/>
    <xf numFmtId="0" fontId="0" fillId="0" borderId="39" xfId="0" applyBorder="1"/>
    <xf numFmtId="0" fontId="0" fillId="0" borderId="61" xfId="0" applyBorder="1"/>
    <xf numFmtId="0" fontId="0" fillId="0" borderId="49" xfId="0" applyBorder="1"/>
    <xf numFmtId="0" fontId="0" fillId="0" borderId="50" xfId="0" applyBorder="1"/>
    <xf numFmtId="0" fontId="7" fillId="0" borderId="62" xfId="0" applyNumberFormat="1" applyFont="1" applyBorder="1" applyAlignment="1">
      <alignment vertical="top"/>
    </xf>
    <xf numFmtId="0" fontId="7" fillId="0" borderId="40" xfId="0" applyNumberFormat="1" applyFont="1" applyBorder="1" applyAlignment="1">
      <alignment vertical="top"/>
    </xf>
    <xf numFmtId="0" fontId="7" fillId="0" borderId="17" xfId="1" applyNumberFormat="1" applyFont="1" applyBorder="1" applyAlignment="1">
      <alignment vertical="top"/>
    </xf>
    <xf numFmtId="0" fontId="0" fillId="0" borderId="63" xfId="0" applyFill="1" applyBorder="1"/>
    <xf numFmtId="0" fontId="0" fillId="0" borderId="64" xfId="0" applyBorder="1"/>
    <xf numFmtId="0" fontId="0" fillId="0" borderId="64" xfId="0" applyFill="1" applyBorder="1"/>
    <xf numFmtId="0" fontId="0" fillId="0" borderId="63" xfId="0" applyBorder="1"/>
    <xf numFmtId="0" fontId="13" fillId="0" borderId="0" xfId="0" applyFont="1" applyBorder="1"/>
    <xf numFmtId="0" fontId="0" fillId="0" borderId="26" xfId="0" applyBorder="1"/>
    <xf numFmtId="5" fontId="13" fillId="0" borderId="0" xfId="0" applyNumberFormat="1" applyFont="1" applyBorder="1"/>
    <xf numFmtId="5" fontId="13" fillId="0" borderId="42" xfId="0" applyNumberFormat="1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49" xfId="0" applyFont="1" applyBorder="1"/>
    <xf numFmtId="0" fontId="4" fillId="0" borderId="49" xfId="0" applyFont="1" applyBorder="1"/>
    <xf numFmtId="0" fontId="11" fillId="0" borderId="6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178" fontId="11" fillId="0" borderId="26" xfId="0" applyNumberFormat="1" applyFont="1" applyBorder="1" applyAlignment="1"/>
    <xf numFmtId="0" fontId="11" fillId="0" borderId="26" xfId="0" applyFont="1" applyBorder="1" applyAlignment="1"/>
    <xf numFmtId="0" fontId="11" fillId="0" borderId="65" xfId="0" applyFont="1" applyBorder="1" applyAlignment="1">
      <alignment horizontal="left" wrapText="1"/>
    </xf>
    <xf numFmtId="0" fontId="11" fillId="0" borderId="66" xfId="0" applyFont="1" applyBorder="1" applyAlignment="1">
      <alignment horizontal="left" wrapText="1"/>
    </xf>
    <xf numFmtId="179" fontId="11" fillId="0" borderId="2" xfId="0" applyNumberFormat="1" applyFont="1" applyBorder="1" applyAlignment="1">
      <alignment horizontal="right"/>
    </xf>
    <xf numFmtId="0" fontId="11" fillId="0" borderId="2" xfId="1" applyNumberFormat="1" applyFont="1" applyBorder="1" applyAlignment="1">
      <alignment horizontal="center"/>
    </xf>
    <xf numFmtId="177" fontId="11" fillId="0" borderId="2" xfId="1" applyNumberFormat="1" applyFont="1" applyBorder="1" applyAlignment="1"/>
    <xf numFmtId="180" fontId="11" fillId="0" borderId="2" xfId="1" applyNumberFormat="1" applyFont="1" applyBorder="1" applyAlignment="1"/>
    <xf numFmtId="0" fontId="11" fillId="0" borderId="67" xfId="0" applyFont="1" applyBorder="1" applyAlignment="1">
      <alignment horizontal="left" wrapText="1"/>
    </xf>
    <xf numFmtId="0" fontId="11" fillId="0" borderId="68" xfId="0" applyFont="1" applyBorder="1" applyAlignment="1">
      <alignment horizontal="left" wrapText="1"/>
    </xf>
    <xf numFmtId="178" fontId="11" fillId="0" borderId="22" xfId="0" applyNumberFormat="1" applyFont="1" applyBorder="1" applyAlignment="1"/>
    <xf numFmtId="0" fontId="11" fillId="0" borderId="22" xfId="0" applyFont="1" applyBorder="1" applyAlignment="1"/>
    <xf numFmtId="179" fontId="11" fillId="0" borderId="26" xfId="0" applyNumberFormat="1" applyFont="1" applyBorder="1" applyAlignment="1">
      <alignment horizontal="right"/>
    </xf>
    <xf numFmtId="0" fontId="11" fillId="0" borderId="26" xfId="1" applyNumberFormat="1" applyFont="1" applyBorder="1" applyAlignment="1">
      <alignment horizontal="center"/>
    </xf>
    <xf numFmtId="177" fontId="11" fillId="0" borderId="26" xfId="1" applyNumberFormat="1" applyFont="1" applyBorder="1" applyAlignment="1"/>
    <xf numFmtId="0" fontId="11" fillId="0" borderId="61" xfId="0" applyFont="1" applyBorder="1" applyAlignment="1">
      <alignment horizontal="left" wrapText="1"/>
    </xf>
    <xf numFmtId="0" fontId="11" fillId="0" borderId="49" xfId="0" applyFont="1" applyBorder="1" applyAlignment="1">
      <alignment horizontal="left" wrapText="1"/>
    </xf>
    <xf numFmtId="179" fontId="11" fillId="0" borderId="43" xfId="0" applyNumberFormat="1" applyFont="1" applyBorder="1" applyAlignment="1">
      <alignment horizontal="right"/>
    </xf>
    <xf numFmtId="0" fontId="11" fillId="0" borderId="43" xfId="1" applyNumberFormat="1" applyFont="1" applyBorder="1" applyAlignment="1">
      <alignment horizontal="center"/>
    </xf>
    <xf numFmtId="177" fontId="11" fillId="0" borderId="43" xfId="1" applyNumberFormat="1" applyFont="1" applyBorder="1" applyAlignment="1"/>
    <xf numFmtId="180" fontId="11" fillId="0" borderId="43" xfId="1" applyNumberFormat="1" applyFont="1" applyBorder="1" applyAlignment="1"/>
    <xf numFmtId="0" fontId="11" fillId="0" borderId="64" xfId="0" applyFont="1" applyBorder="1" applyAlignment="1">
      <alignment horizontal="center" vertical="center"/>
    </xf>
    <xf numFmtId="0" fontId="0" fillId="0" borderId="49" xfId="0" applyBorder="1" applyAlignment="1">
      <alignment vertical="top"/>
    </xf>
    <xf numFmtId="0" fontId="0" fillId="0" borderId="0" xfId="0" applyBorder="1" applyAlignment="1">
      <alignment vertical="top"/>
    </xf>
    <xf numFmtId="0" fontId="11" fillId="0" borderId="57" xfId="0" applyFont="1" applyBorder="1" applyAlignment="1">
      <alignment vertical="center"/>
    </xf>
    <xf numFmtId="58" fontId="4" fillId="0" borderId="0" xfId="0" applyNumberFormat="1" applyFont="1" applyBorder="1" applyAlignment="1">
      <alignment horizontal="left"/>
    </xf>
    <xf numFmtId="0" fontId="7" fillId="0" borderId="62" xfId="1" applyNumberFormat="1" applyFont="1" applyBorder="1" applyAlignment="1">
      <alignment vertical="top"/>
    </xf>
    <xf numFmtId="0" fontId="11" fillId="0" borderId="42" xfId="0" applyFont="1" applyBorder="1" applyAlignment="1">
      <alignment horizontal="left" vertical="center" wrapText="1"/>
    </xf>
    <xf numFmtId="178" fontId="11" fillId="0" borderId="51" xfId="0" applyNumberFormat="1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179" fontId="11" fillId="0" borderId="2" xfId="0" applyNumberFormat="1" applyFont="1" applyBorder="1" applyAlignment="1">
      <alignment horizontal="right" vertical="center"/>
    </xf>
    <xf numFmtId="0" fontId="11" fillId="0" borderId="26" xfId="1" applyNumberFormat="1" applyFont="1" applyBorder="1" applyAlignment="1">
      <alignment horizontal="center" vertical="center"/>
    </xf>
    <xf numFmtId="177" fontId="11" fillId="0" borderId="26" xfId="1" applyNumberFormat="1" applyFont="1" applyBorder="1" applyAlignment="1">
      <alignment vertical="center"/>
    </xf>
    <xf numFmtId="180" fontId="11" fillId="0" borderId="26" xfId="1" applyNumberFormat="1" applyFont="1" applyBorder="1" applyAlignment="1">
      <alignment vertical="center"/>
    </xf>
    <xf numFmtId="0" fontId="11" fillId="0" borderId="68" xfId="0" applyFont="1" applyBorder="1" applyAlignment="1">
      <alignment horizontal="left" vertical="center" wrapText="1"/>
    </xf>
    <xf numFmtId="178" fontId="11" fillId="0" borderId="26" xfId="0" applyNumberFormat="1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66" xfId="0" applyFont="1" applyBorder="1" applyAlignment="1">
      <alignment horizontal="left" vertical="top" wrapText="1"/>
    </xf>
    <xf numFmtId="179" fontId="11" fillId="0" borderId="26" xfId="0" applyNumberFormat="1" applyFont="1" applyBorder="1" applyAlignment="1">
      <alignment horizontal="right" vertical="center"/>
    </xf>
    <xf numFmtId="0" fontId="11" fillId="0" borderId="2" xfId="1" applyNumberFormat="1" applyFont="1" applyBorder="1" applyAlignment="1">
      <alignment horizontal="center" vertical="center"/>
    </xf>
    <xf numFmtId="177" fontId="11" fillId="0" borderId="2" xfId="1" applyNumberFormat="1" applyFont="1" applyBorder="1" applyAlignment="1">
      <alignment vertical="center"/>
    </xf>
    <xf numFmtId="180" fontId="11" fillId="0" borderId="2" xfId="1" applyNumberFormat="1" applyFont="1" applyBorder="1" applyAlignment="1">
      <alignment vertical="center"/>
    </xf>
    <xf numFmtId="178" fontId="11" fillId="0" borderId="22" xfId="0" applyNumberFormat="1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40" xfId="0" applyFont="1" applyBorder="1" applyAlignment="1">
      <alignment vertical="center"/>
    </xf>
    <xf numFmtId="0" fontId="11" fillId="0" borderId="49" xfId="0" applyFont="1" applyBorder="1" applyAlignment="1">
      <alignment horizontal="left" vertical="top" wrapText="1"/>
    </xf>
    <xf numFmtId="179" fontId="11" fillId="0" borderId="43" xfId="0" applyNumberFormat="1" applyFont="1" applyBorder="1" applyAlignment="1">
      <alignment horizontal="right" vertical="center"/>
    </xf>
    <xf numFmtId="0" fontId="11" fillId="0" borderId="43" xfId="1" applyNumberFormat="1" applyFont="1" applyBorder="1" applyAlignment="1">
      <alignment horizontal="center" vertical="center"/>
    </xf>
    <xf numFmtId="177" fontId="11" fillId="0" borderId="43" xfId="1" applyNumberFormat="1" applyFont="1" applyBorder="1" applyAlignment="1">
      <alignment vertical="center"/>
    </xf>
    <xf numFmtId="180" fontId="11" fillId="0" borderId="56" xfId="1" applyNumberFormat="1" applyFont="1" applyBorder="1" applyAlignment="1">
      <alignment vertical="center"/>
    </xf>
    <xf numFmtId="0" fontId="17" fillId="0" borderId="69" xfId="0" applyNumberFormat="1" applyFont="1" applyFill="1" applyBorder="1" applyAlignment="1">
      <alignment vertical="center"/>
    </xf>
    <xf numFmtId="0" fontId="0" fillId="7" borderId="0" xfId="0" applyFill="1"/>
    <xf numFmtId="0" fontId="0" fillId="0" borderId="0" xfId="0" applyAlignment="1"/>
    <xf numFmtId="58" fontId="4" fillId="0" borderId="0" xfId="0" applyNumberFormat="1" applyFont="1" applyBorder="1" applyAlignment="1">
      <alignment horizontal="center"/>
    </xf>
    <xf numFmtId="0" fontId="18" fillId="7" borderId="0" xfId="0" applyFont="1" applyFill="1"/>
    <xf numFmtId="5" fontId="4" fillId="0" borderId="0" xfId="0" applyNumberFormat="1" applyFont="1" applyBorder="1"/>
    <xf numFmtId="179" fontId="6" fillId="0" borderId="2" xfId="1" applyNumberFormat="1" applyFont="1" applyFill="1" applyBorder="1" applyAlignment="1">
      <alignment horizontal="right" vertical="center"/>
    </xf>
    <xf numFmtId="179" fontId="6" fillId="0" borderId="43" xfId="1" applyNumberFormat="1" applyFont="1" applyFill="1" applyBorder="1" applyAlignment="1">
      <alignment horizontal="right" vertical="center"/>
    </xf>
    <xf numFmtId="179" fontId="6" fillId="0" borderId="43" xfId="0" applyNumberFormat="1" applyFont="1" applyFill="1" applyBorder="1" applyAlignment="1">
      <alignment horizontal="right" vertical="center"/>
    </xf>
    <xf numFmtId="0" fontId="7" fillId="0" borderId="59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62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50" xfId="0" applyNumberFormat="1" applyFont="1" applyFill="1" applyBorder="1" applyAlignment="1">
      <alignment vertical="top"/>
    </xf>
    <xf numFmtId="0" fontId="0" fillId="0" borderId="64" xfId="0" applyBorder="1" applyAlignment="1">
      <alignment wrapText="1"/>
    </xf>
    <xf numFmtId="0" fontId="0" fillId="0" borderId="75" xfId="0" applyBorder="1" applyAlignment="1">
      <alignment wrapText="1"/>
    </xf>
    <xf numFmtId="0" fontId="0" fillId="2" borderId="64" xfId="0" applyFill="1" applyBorder="1"/>
    <xf numFmtId="0" fontId="0" fillId="3" borderId="64" xfId="0" applyFill="1" applyBorder="1"/>
    <xf numFmtId="0" fontId="19" fillId="0" borderId="0" xfId="0" applyFont="1" applyBorder="1"/>
    <xf numFmtId="38" fontId="7" fillId="0" borderId="0" xfId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8" borderId="44" xfId="0" applyFill="1" applyBorder="1"/>
    <xf numFmtId="0" fontId="0" fillId="8" borderId="63" xfId="0" applyFill="1" applyBorder="1"/>
    <xf numFmtId="0" fontId="0" fillId="8" borderId="25" xfId="0" applyFill="1" applyBorder="1"/>
    <xf numFmtId="0" fontId="0" fillId="8" borderId="43" xfId="0" applyFill="1" applyBorder="1"/>
    <xf numFmtId="0" fontId="0" fillId="8" borderId="64" xfId="0" applyFill="1" applyBorder="1"/>
    <xf numFmtId="0" fontId="0" fillId="8" borderId="26" xfId="0" applyFill="1" applyBorder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8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2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6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1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62" xfId="0" applyBorder="1" applyAlignment="1"/>
    <xf numFmtId="0" fontId="0" fillId="0" borderId="0" xfId="0" applyAlignment="1"/>
    <xf numFmtId="0" fontId="0" fillId="2" borderId="73" xfId="0" applyFill="1" applyBorder="1" applyAlignment="1">
      <alignment horizontal="center"/>
    </xf>
    <xf numFmtId="0" fontId="4" fillId="0" borderId="6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39" xfId="0" applyFont="1" applyBorder="1" applyAlignment="1">
      <alignment vertical="top" wrapText="1"/>
    </xf>
    <xf numFmtId="0" fontId="14" fillId="0" borderId="60" xfId="0" applyFont="1" applyBorder="1" applyAlignment="1">
      <alignment vertical="top" wrapText="1"/>
    </xf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9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39" xfId="0" applyBorder="1" applyAlignment="1"/>
    <xf numFmtId="0" fontId="16" fillId="0" borderId="57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7" fillId="0" borderId="68" xfId="0" applyNumberFormat="1" applyFont="1" applyBorder="1" applyAlignment="1">
      <alignment vertical="top"/>
    </xf>
    <xf numFmtId="0" fontId="0" fillId="0" borderId="68" xfId="0" applyBorder="1" applyAlignment="1">
      <alignment vertical="top"/>
    </xf>
    <xf numFmtId="0" fontId="0" fillId="0" borderId="29" xfId="0" applyBorder="1" applyAlignment="1">
      <alignment vertical="top"/>
    </xf>
    <xf numFmtId="0" fontId="7" fillId="0" borderId="66" xfId="1" applyNumberFormat="1" applyFont="1" applyBorder="1" applyAlignment="1">
      <alignment vertical="top"/>
    </xf>
    <xf numFmtId="0" fontId="0" fillId="0" borderId="66" xfId="0" applyBorder="1" applyAlignment="1">
      <alignment vertical="top"/>
    </xf>
    <xf numFmtId="0" fontId="0" fillId="0" borderId="36" xfId="0" applyBorder="1" applyAlignment="1">
      <alignment vertical="top"/>
    </xf>
    <xf numFmtId="0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11" fillId="0" borderId="4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7" fillId="0" borderId="49" xfId="1" applyNumberFormat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7" fillId="0" borderId="0" xfId="1" applyNumberFormat="1" applyFont="1" applyBorder="1" applyAlignment="1">
      <alignment vertical="top"/>
    </xf>
    <xf numFmtId="182" fontId="12" fillId="0" borderId="47" xfId="0" applyNumberFormat="1" applyFont="1" applyBorder="1" applyAlignment="1">
      <alignment horizontal="left" vertical="center"/>
    </xf>
    <xf numFmtId="182" fontId="0" fillId="0" borderId="47" xfId="0" applyNumberFormat="1" applyBorder="1" applyAlignment="1">
      <alignment horizontal="left"/>
    </xf>
    <xf numFmtId="0" fontId="7" fillId="0" borderId="42" xfId="0" applyNumberFormat="1" applyFont="1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59" xfId="0" applyBorder="1" applyAlignment="1">
      <alignment vertical="top"/>
    </xf>
    <xf numFmtId="0" fontId="17" fillId="0" borderId="49" xfId="0" applyFont="1" applyBorder="1" applyAlignment="1">
      <alignment horizontal="right"/>
    </xf>
    <xf numFmtId="0" fontId="11" fillId="0" borderId="47" xfId="0" applyFont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4" fillId="0" borderId="61" xfId="0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4" fillId="0" borderId="58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23</xdr:row>
      <xdr:rowOff>38100</xdr:rowOff>
    </xdr:from>
    <xdr:to>
      <xdr:col>6</xdr:col>
      <xdr:colOff>523875</xdr:colOff>
      <xdr:row>23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419100" y="57340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25</xdr:row>
      <xdr:rowOff>38100</xdr:rowOff>
    </xdr:from>
    <xdr:to>
      <xdr:col>6</xdr:col>
      <xdr:colOff>533400</xdr:colOff>
      <xdr:row>25</xdr:row>
      <xdr:rowOff>38100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428625" y="62865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27</xdr:row>
      <xdr:rowOff>38100</xdr:rowOff>
    </xdr:from>
    <xdr:to>
      <xdr:col>6</xdr:col>
      <xdr:colOff>514350</xdr:colOff>
      <xdr:row>27</xdr:row>
      <xdr:rowOff>38100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409575" y="68389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23</xdr:row>
      <xdr:rowOff>57150</xdr:rowOff>
    </xdr:from>
    <xdr:to>
      <xdr:col>11</xdr:col>
      <xdr:colOff>619125</xdr:colOff>
      <xdr:row>23</xdr:row>
      <xdr:rowOff>57150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1828800" y="5753100"/>
          <a:ext cx="450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25</xdr:row>
      <xdr:rowOff>57150</xdr:rowOff>
    </xdr:from>
    <xdr:to>
      <xdr:col>11</xdr:col>
      <xdr:colOff>619125</xdr:colOff>
      <xdr:row>25</xdr:row>
      <xdr:rowOff>57150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828800" y="6305550"/>
          <a:ext cx="450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27</xdr:row>
      <xdr:rowOff>38100</xdr:rowOff>
    </xdr:from>
    <xdr:to>
      <xdr:col>11</xdr:col>
      <xdr:colOff>628650</xdr:colOff>
      <xdr:row>27</xdr:row>
      <xdr:rowOff>38100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1838325" y="6838950"/>
          <a:ext cx="450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20</xdr:row>
      <xdr:rowOff>161925</xdr:rowOff>
    </xdr:from>
    <xdr:to>
      <xdr:col>11</xdr:col>
      <xdr:colOff>790575</xdr:colOff>
      <xdr:row>20</xdr:row>
      <xdr:rowOff>161925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457200" y="5029200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18</xdr:row>
      <xdr:rowOff>161925</xdr:rowOff>
    </xdr:from>
    <xdr:to>
      <xdr:col>11</xdr:col>
      <xdr:colOff>809625</xdr:colOff>
      <xdr:row>18</xdr:row>
      <xdr:rowOff>161925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V="1">
          <a:off x="476250" y="4476750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16</xdr:row>
      <xdr:rowOff>171450</xdr:rowOff>
    </xdr:from>
    <xdr:to>
      <xdr:col>11</xdr:col>
      <xdr:colOff>800100</xdr:colOff>
      <xdr:row>16</xdr:row>
      <xdr:rowOff>171450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V="1">
          <a:off x="466725" y="3933825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14</xdr:row>
      <xdr:rowOff>190500</xdr:rowOff>
    </xdr:from>
    <xdr:to>
      <xdr:col>11</xdr:col>
      <xdr:colOff>790575</xdr:colOff>
      <xdr:row>14</xdr:row>
      <xdr:rowOff>190500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V="1">
          <a:off x="457200" y="3400425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12</xdr:row>
      <xdr:rowOff>180975</xdr:rowOff>
    </xdr:from>
    <xdr:to>
      <xdr:col>11</xdr:col>
      <xdr:colOff>800100</xdr:colOff>
      <xdr:row>12</xdr:row>
      <xdr:rowOff>180975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466725" y="2838450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10</xdr:row>
      <xdr:rowOff>171450</xdr:rowOff>
    </xdr:from>
    <xdr:to>
      <xdr:col>11</xdr:col>
      <xdr:colOff>800100</xdr:colOff>
      <xdr:row>10</xdr:row>
      <xdr:rowOff>171450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V="1">
          <a:off x="466725" y="2276475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8</xdr:row>
      <xdr:rowOff>180975</xdr:rowOff>
    </xdr:from>
    <xdr:to>
      <xdr:col>11</xdr:col>
      <xdr:colOff>809625</xdr:colOff>
      <xdr:row>8</xdr:row>
      <xdr:rowOff>180975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476250" y="1733550"/>
          <a:ext cx="6048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58" t="s">
        <v>81</v>
      </c>
      <c r="N3" s="359"/>
      <c r="O3" s="359"/>
      <c r="P3" s="359"/>
      <c r="Q3" s="360"/>
      <c r="T3" s="77" t="s">
        <v>79</v>
      </c>
      <c r="U3" s="77" t="s">
        <v>80</v>
      </c>
      <c r="V3" s="329" t="s">
        <v>82</v>
      </c>
      <c r="W3" s="329"/>
      <c r="X3" s="329"/>
      <c r="Y3" s="329"/>
      <c r="Z3" s="329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297</v>
      </c>
      <c r="M4" s="330" t="s">
        <v>61</v>
      </c>
      <c r="N4" s="331"/>
      <c r="O4" s="331"/>
      <c r="P4" s="331"/>
      <c r="Q4" s="332"/>
      <c r="T4" s="77" t="s">
        <v>83</v>
      </c>
      <c r="U4" s="77" t="s">
        <v>297</v>
      </c>
      <c r="V4" s="343" t="s">
        <v>61</v>
      </c>
      <c r="W4" s="343"/>
      <c r="X4" s="343"/>
      <c r="Y4" s="343"/>
      <c r="Z4" s="343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298</v>
      </c>
      <c r="M5" s="333"/>
      <c r="N5" s="334"/>
      <c r="O5" s="334"/>
      <c r="P5" s="334"/>
      <c r="Q5" s="335"/>
      <c r="T5" s="77" t="s">
        <v>84</v>
      </c>
      <c r="U5" s="77" t="s">
        <v>298</v>
      </c>
      <c r="V5" s="343"/>
      <c r="W5" s="343"/>
      <c r="X5" s="343"/>
      <c r="Y5" s="343"/>
      <c r="Z5" s="343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299</v>
      </c>
      <c r="M6" s="333"/>
      <c r="N6" s="334"/>
      <c r="O6" s="334"/>
      <c r="P6" s="334"/>
      <c r="Q6" s="335"/>
      <c r="T6" s="77" t="s">
        <v>45</v>
      </c>
      <c r="U6" s="77" t="s">
        <v>299</v>
      </c>
      <c r="V6" s="343"/>
      <c r="W6" s="343"/>
      <c r="X6" s="343"/>
      <c r="Y6" s="343"/>
      <c r="Z6" s="343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300</v>
      </c>
      <c r="M7" s="333"/>
      <c r="N7" s="334"/>
      <c r="O7" s="334"/>
      <c r="P7" s="334"/>
      <c r="Q7" s="335"/>
      <c r="T7" s="77" t="s">
        <v>46</v>
      </c>
      <c r="U7" s="77" t="s">
        <v>300</v>
      </c>
      <c r="V7" s="343"/>
      <c r="W7" s="343"/>
      <c r="X7" s="343"/>
      <c r="Y7" s="343"/>
      <c r="Z7" s="343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301</v>
      </c>
      <c r="M8" s="336"/>
      <c r="N8" s="337"/>
      <c r="O8" s="337"/>
      <c r="P8" s="337"/>
      <c r="Q8" s="338"/>
      <c r="T8" s="77" t="s">
        <v>126</v>
      </c>
      <c r="U8" s="77" t="s">
        <v>305</v>
      </c>
      <c r="V8" s="329"/>
      <c r="W8" s="329"/>
      <c r="X8" s="329"/>
      <c r="Y8" s="329"/>
      <c r="Z8" s="329"/>
    </row>
    <row r="9" spans="1:27" ht="14.25" thickBot="1">
      <c r="A9" s="65" t="s">
        <v>72</v>
      </c>
      <c r="B9" s="47" t="s">
        <v>380</v>
      </c>
      <c r="D9" s="74" t="s">
        <v>24</v>
      </c>
      <c r="E9" s="75">
        <v>9.3800000000000008</v>
      </c>
      <c r="F9" s="24"/>
      <c r="G9" s="72">
        <v>7</v>
      </c>
      <c r="H9" s="75">
        <v>4.5</v>
      </c>
      <c r="K9" s="77" t="s">
        <v>98</v>
      </c>
      <c r="L9" s="77" t="s">
        <v>302</v>
      </c>
      <c r="M9" s="336"/>
      <c r="N9" s="337"/>
      <c r="O9" s="337"/>
      <c r="P9" s="337"/>
      <c r="Q9" s="338"/>
      <c r="T9" s="77" t="s">
        <v>127</v>
      </c>
      <c r="U9" s="77" t="s">
        <v>306</v>
      </c>
      <c r="V9" s="329"/>
      <c r="W9" s="329"/>
      <c r="X9" s="329"/>
      <c r="Y9" s="329"/>
      <c r="Z9" s="329"/>
    </row>
    <row r="10" spans="1:27" ht="14.25" thickBot="1">
      <c r="A10" s="65" t="s">
        <v>69</v>
      </c>
      <c r="B10" s="47">
        <v>12</v>
      </c>
      <c r="D10" s="74" t="s">
        <v>25</v>
      </c>
      <c r="E10" s="75">
        <v>38.130000000000003</v>
      </c>
      <c r="F10" s="24"/>
      <c r="G10" s="72">
        <v>8</v>
      </c>
      <c r="H10" s="75">
        <v>21.75</v>
      </c>
      <c r="K10" s="77" t="s">
        <v>10</v>
      </c>
      <c r="L10" s="77" t="s">
        <v>303</v>
      </c>
      <c r="M10" s="336"/>
      <c r="N10" s="339"/>
      <c r="O10" s="339"/>
      <c r="P10" s="339"/>
      <c r="Q10" s="338"/>
      <c r="U10" t="s">
        <v>307</v>
      </c>
    </row>
    <row r="11" spans="1:27" ht="14.25" thickBot="1">
      <c r="A11" s="65" t="s">
        <v>65</v>
      </c>
      <c r="B11" s="47">
        <v>2</v>
      </c>
      <c r="D11" s="74" t="s">
        <v>26</v>
      </c>
      <c r="E11" s="75">
        <v>11.38</v>
      </c>
      <c r="F11" s="24"/>
      <c r="G11" s="72">
        <v>9</v>
      </c>
      <c r="H11" s="75">
        <v>21.75</v>
      </c>
      <c r="K11" s="77" t="s">
        <v>11</v>
      </c>
      <c r="L11" s="77" t="s">
        <v>304</v>
      </c>
      <c r="M11" s="340"/>
      <c r="N11" s="341"/>
      <c r="O11" s="341"/>
      <c r="P11" s="341"/>
      <c r="Q11" s="342"/>
      <c r="U11" t="s">
        <v>308</v>
      </c>
    </row>
    <row r="12" spans="1:27" ht="14.25" thickBot="1">
      <c r="A12" s="65" t="s">
        <v>66</v>
      </c>
      <c r="B12" s="47">
        <v>4</v>
      </c>
      <c r="D12" s="74" t="s">
        <v>27</v>
      </c>
      <c r="E12" s="75">
        <v>10.88</v>
      </c>
      <c r="F12" s="24"/>
      <c r="G12" s="72">
        <v>10</v>
      </c>
      <c r="H12" s="75">
        <v>21.75</v>
      </c>
      <c r="K12" t="s">
        <v>236</v>
      </c>
      <c r="T12" t="s">
        <v>128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12.63</v>
      </c>
      <c r="F13" s="24"/>
      <c r="G13" s="72">
        <v>11</v>
      </c>
      <c r="H13" s="75">
        <v>21.75</v>
      </c>
      <c r="K13" s="349" t="s">
        <v>154</v>
      </c>
      <c r="L13" s="350"/>
      <c r="M13" s="351" t="s">
        <v>155</v>
      </c>
      <c r="N13" s="352"/>
      <c r="O13" s="353"/>
      <c r="P13" s="354" t="s">
        <v>50</v>
      </c>
      <c r="Q13" s="344" t="s">
        <v>55</v>
      </c>
      <c r="R13" s="346" t="s">
        <v>56</v>
      </c>
      <c r="T13" s="349" t="s">
        <v>154</v>
      </c>
      <c r="U13" s="350"/>
      <c r="V13" s="351" t="s">
        <v>155</v>
      </c>
      <c r="W13" s="352"/>
      <c r="X13" s="353"/>
      <c r="Y13" s="354" t="s">
        <v>50</v>
      </c>
      <c r="Z13" s="344" t="s">
        <v>55</v>
      </c>
      <c r="AA13" s="346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56"/>
      <c r="Q14" s="357"/>
      <c r="R14" s="348"/>
      <c r="T14" s="97" t="s">
        <v>0</v>
      </c>
      <c r="U14" s="98"/>
      <c r="V14" s="97" t="s">
        <v>0</v>
      </c>
      <c r="W14" s="101"/>
      <c r="X14" s="98" t="s">
        <v>74</v>
      </c>
      <c r="Y14" s="355"/>
      <c r="Z14" s="345"/>
      <c r="AA14" s="347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14.38</v>
      </c>
      <c r="F15" s="24"/>
      <c r="G15" s="72">
        <v>13</v>
      </c>
      <c r="H15" s="75">
        <v>21.75</v>
      </c>
      <c r="K15" s="135" t="s">
        <v>234</v>
      </c>
      <c r="L15" s="136" t="s">
        <v>309</v>
      </c>
      <c r="M15" s="136" t="s">
        <v>235</v>
      </c>
      <c r="N15" s="136" t="s">
        <v>138</v>
      </c>
      <c r="O15" s="136">
        <v>70</v>
      </c>
      <c r="P15" s="136" t="s">
        <v>52</v>
      </c>
      <c r="Q15" s="136" t="s">
        <v>245</v>
      </c>
      <c r="R15" s="137" t="s">
        <v>246</v>
      </c>
      <c r="T15" s="144" t="s">
        <v>83</v>
      </c>
      <c r="U15" s="145" t="s">
        <v>297</v>
      </c>
      <c r="V15" s="146" t="s">
        <v>44</v>
      </c>
      <c r="W15" s="146" t="s">
        <v>145</v>
      </c>
      <c r="X15" s="146">
        <v>2</v>
      </c>
      <c r="Y15" s="147" t="s">
        <v>53</v>
      </c>
      <c r="Z15" s="146" t="s">
        <v>44</v>
      </c>
      <c r="AA15" s="148" t="s">
        <v>59</v>
      </c>
    </row>
    <row r="16" spans="1:27" ht="14.25" thickBot="1">
      <c r="A16" s="173" t="s">
        <v>239</v>
      </c>
      <c r="B16" s="47"/>
      <c r="D16" s="74" t="s">
        <v>31</v>
      </c>
      <c r="E16" s="75">
        <v>2.13</v>
      </c>
      <c r="F16" s="24"/>
      <c r="G16" s="72">
        <v>14</v>
      </c>
      <c r="H16" s="75">
        <v>21.75</v>
      </c>
      <c r="K16" s="135" t="s">
        <v>247</v>
      </c>
      <c r="L16" s="136" t="s">
        <v>310</v>
      </c>
      <c r="M16" s="136" t="s">
        <v>244</v>
      </c>
      <c r="N16" s="136" t="s">
        <v>138</v>
      </c>
      <c r="O16" s="136">
        <v>68</v>
      </c>
      <c r="P16" s="136" t="s">
        <v>243</v>
      </c>
      <c r="Q16" s="136" t="s">
        <v>245</v>
      </c>
      <c r="R16" s="137"/>
      <c r="T16" s="10" t="s">
        <v>4</v>
      </c>
      <c r="U16" s="77" t="s">
        <v>324</v>
      </c>
      <c r="V16" s="1" t="s">
        <v>47</v>
      </c>
      <c r="W16" s="1" t="s">
        <v>148</v>
      </c>
      <c r="X16" s="1">
        <v>1</v>
      </c>
      <c r="Y16" s="109" t="s">
        <v>51</v>
      </c>
      <c r="Z16" s="1" t="s">
        <v>188</v>
      </c>
      <c r="AA16" s="11"/>
    </row>
    <row r="17" spans="1:27" ht="14.25" thickBot="1">
      <c r="A17" s="173" t="s">
        <v>240</v>
      </c>
      <c r="B17" s="70"/>
      <c r="D17" s="74" t="s">
        <v>32</v>
      </c>
      <c r="E17" s="75">
        <v>2.63</v>
      </c>
      <c r="F17" s="24"/>
      <c r="G17" s="72">
        <v>15</v>
      </c>
      <c r="H17" s="75">
        <v>21.75</v>
      </c>
      <c r="K17" s="135" t="s">
        <v>242</v>
      </c>
      <c r="L17" s="136" t="s">
        <v>311</v>
      </c>
      <c r="M17" s="136" t="s">
        <v>241</v>
      </c>
      <c r="N17" s="136" t="s">
        <v>138</v>
      </c>
      <c r="O17" s="136">
        <v>69</v>
      </c>
      <c r="P17" s="136" t="s">
        <v>243</v>
      </c>
      <c r="Q17" s="136" t="s">
        <v>245</v>
      </c>
      <c r="R17" s="137"/>
      <c r="T17" s="10" t="s">
        <v>5</v>
      </c>
      <c r="U17" s="77" t="s">
        <v>325</v>
      </c>
      <c r="V17" s="1" t="s">
        <v>337</v>
      </c>
      <c r="W17" s="1"/>
      <c r="X17" s="1"/>
      <c r="Y17" s="109" t="s">
        <v>51</v>
      </c>
      <c r="Z17" s="1"/>
      <c r="AA17" s="11"/>
    </row>
    <row r="18" spans="1:27" ht="14.25" thickBot="1">
      <c r="A18" s="170" t="s">
        <v>237</v>
      </c>
      <c r="B18" s="138" t="s">
        <v>381</v>
      </c>
      <c r="D18" s="74" t="s">
        <v>33</v>
      </c>
      <c r="E18" s="75">
        <v>12.75</v>
      </c>
      <c r="F18" s="24"/>
      <c r="G18" s="72">
        <v>16</v>
      </c>
      <c r="H18" s="75">
        <v>21.75</v>
      </c>
      <c r="K18" s="323" t="s">
        <v>399</v>
      </c>
      <c r="L18" s="326" t="s">
        <v>228</v>
      </c>
      <c r="M18" s="136" t="s">
        <v>235</v>
      </c>
      <c r="N18" s="136" t="s">
        <v>86</v>
      </c>
      <c r="O18" s="136">
        <v>23</v>
      </c>
      <c r="P18" s="136" t="s">
        <v>52</v>
      </c>
      <c r="Q18" s="136" t="s">
        <v>245</v>
      </c>
      <c r="R18" s="137" t="s">
        <v>246</v>
      </c>
      <c r="T18" s="10" t="s">
        <v>6</v>
      </c>
      <c r="U18" s="77" t="s">
        <v>326</v>
      </c>
      <c r="V18" s="1" t="s">
        <v>47</v>
      </c>
      <c r="W18" s="1" t="s">
        <v>148</v>
      </c>
      <c r="X18" s="1">
        <v>2</v>
      </c>
      <c r="Y18" s="109" t="s">
        <v>51</v>
      </c>
      <c r="Z18" s="1" t="s">
        <v>188</v>
      </c>
      <c r="AA18" s="11"/>
    </row>
    <row r="19" spans="1:27" ht="14.25" thickBot="1">
      <c r="A19" s="171" t="s">
        <v>238</v>
      </c>
      <c r="B19" s="47">
        <v>12</v>
      </c>
      <c r="D19" s="74" t="s">
        <v>34</v>
      </c>
      <c r="E19" s="75">
        <v>8.3800000000000008</v>
      </c>
      <c r="F19" s="24"/>
      <c r="G19" s="72">
        <v>17</v>
      </c>
      <c r="H19" s="75">
        <v>21.75</v>
      </c>
      <c r="K19" s="135" t="s">
        <v>247</v>
      </c>
      <c r="L19" s="136" t="s">
        <v>310</v>
      </c>
      <c r="M19" s="136" t="s">
        <v>244</v>
      </c>
      <c r="N19" s="136" t="s">
        <v>107</v>
      </c>
      <c r="O19" s="136">
        <v>10</v>
      </c>
      <c r="P19" s="136" t="s">
        <v>243</v>
      </c>
      <c r="Q19" s="136" t="s">
        <v>245</v>
      </c>
      <c r="R19" s="137"/>
      <c r="T19" s="10" t="s">
        <v>7</v>
      </c>
      <c r="U19" s="77" t="s">
        <v>327</v>
      </c>
      <c r="V19" s="1" t="s">
        <v>338</v>
      </c>
      <c r="W19" s="1"/>
      <c r="X19" s="1"/>
      <c r="Y19" s="109" t="s">
        <v>51</v>
      </c>
      <c r="Z19" s="1"/>
      <c r="AA19" s="11"/>
    </row>
    <row r="20" spans="1:27" ht="14.25" thickBot="1">
      <c r="A20" s="171" t="s">
        <v>66</v>
      </c>
      <c r="B20" s="47">
        <v>34</v>
      </c>
      <c r="D20" s="74" t="s">
        <v>35</v>
      </c>
      <c r="E20" s="75">
        <v>8.3800000000000008</v>
      </c>
      <c r="F20" s="24"/>
      <c r="G20" s="72">
        <v>18</v>
      </c>
      <c r="H20" s="75">
        <v>21.75</v>
      </c>
      <c r="K20" s="135" t="s">
        <v>242</v>
      </c>
      <c r="L20" s="136" t="s">
        <v>311</v>
      </c>
      <c r="M20" s="136" t="s">
        <v>241</v>
      </c>
      <c r="N20" s="136" t="s">
        <v>281</v>
      </c>
      <c r="O20" s="136">
        <v>12</v>
      </c>
      <c r="P20" s="136" t="s">
        <v>243</v>
      </c>
      <c r="Q20" s="136" t="s">
        <v>245</v>
      </c>
      <c r="R20" s="137"/>
      <c r="T20" s="10" t="s">
        <v>8</v>
      </c>
      <c r="U20" s="77" t="s">
        <v>328</v>
      </c>
      <c r="V20" s="1" t="s">
        <v>8</v>
      </c>
      <c r="W20" s="1" t="s">
        <v>142</v>
      </c>
      <c r="X20" s="1">
        <v>2</v>
      </c>
      <c r="Y20" s="109" t="s">
        <v>52</v>
      </c>
      <c r="Z20" s="1" t="s">
        <v>176</v>
      </c>
      <c r="AA20" s="11"/>
    </row>
    <row r="21" spans="1:27" ht="29.25" customHeight="1" thickBot="1">
      <c r="A21" s="172" t="s">
        <v>67</v>
      </c>
      <c r="B21" s="71">
        <v>2</v>
      </c>
      <c r="D21" s="74" t="s">
        <v>36</v>
      </c>
      <c r="E21" s="75">
        <v>8.3800000000000008</v>
      </c>
      <c r="F21" s="24"/>
      <c r="G21" s="72">
        <v>19</v>
      </c>
      <c r="H21" s="75">
        <v>21.75</v>
      </c>
      <c r="K21" s="229" t="s">
        <v>254</v>
      </c>
      <c r="L21" s="230" t="s">
        <v>312</v>
      </c>
      <c r="M21" s="231" t="s">
        <v>255</v>
      </c>
      <c r="N21" s="230" t="s">
        <v>139</v>
      </c>
      <c r="O21" s="230">
        <v>8</v>
      </c>
      <c r="P21" s="231" t="s">
        <v>53</v>
      </c>
      <c r="Q21" s="230" t="s">
        <v>245</v>
      </c>
      <c r="R21" s="137" t="s">
        <v>246</v>
      </c>
      <c r="T21" s="10" t="s">
        <v>9</v>
      </c>
      <c r="U21" s="77" t="s">
        <v>329</v>
      </c>
      <c r="V21" s="1" t="s">
        <v>339</v>
      </c>
      <c r="W21" s="1" t="s">
        <v>142</v>
      </c>
      <c r="X21" s="1">
        <v>1</v>
      </c>
      <c r="Y21" s="109" t="s">
        <v>52</v>
      </c>
      <c r="Z21" s="1" t="s">
        <v>176</v>
      </c>
      <c r="AA21" s="11"/>
    </row>
    <row r="22" spans="1:27" ht="27.75" customHeight="1" thickBot="1">
      <c r="D22" s="74" t="s">
        <v>37</v>
      </c>
      <c r="E22" s="75">
        <v>8.3800000000000008</v>
      </c>
      <c r="F22" s="24"/>
      <c r="G22" s="72">
        <v>20</v>
      </c>
      <c r="H22" s="75">
        <v>21.75</v>
      </c>
      <c r="K22" s="229" t="s">
        <v>256</v>
      </c>
      <c r="L22" s="230" t="s">
        <v>313</v>
      </c>
      <c r="M22" s="231" t="s">
        <v>257</v>
      </c>
      <c r="N22" s="230" t="s">
        <v>139</v>
      </c>
      <c r="O22" s="230">
        <v>10</v>
      </c>
      <c r="P22" s="231" t="s">
        <v>53</v>
      </c>
      <c r="Q22" s="230" t="s">
        <v>245</v>
      </c>
      <c r="R22" s="137" t="s">
        <v>246</v>
      </c>
      <c r="T22" s="10" t="s">
        <v>10</v>
      </c>
      <c r="U22" s="77" t="s">
        <v>303</v>
      </c>
      <c r="V22" s="1" t="s">
        <v>10</v>
      </c>
      <c r="W22" s="1" t="s">
        <v>143</v>
      </c>
      <c r="X22" s="1">
        <v>2</v>
      </c>
      <c r="Y22" s="109" t="s">
        <v>51</v>
      </c>
      <c r="Z22" s="1" t="s">
        <v>76</v>
      </c>
      <c r="AA22" s="11"/>
    </row>
    <row r="23" spans="1:27" ht="14.25" thickBot="1">
      <c r="D23" s="74" t="s">
        <v>38</v>
      </c>
      <c r="E23" s="75">
        <v>8.3800000000000008</v>
      </c>
      <c r="F23" s="24"/>
      <c r="G23" s="72">
        <v>21</v>
      </c>
      <c r="H23" s="75">
        <v>21.75</v>
      </c>
      <c r="K23" s="229" t="s">
        <v>258</v>
      </c>
      <c r="L23" s="230" t="s">
        <v>314</v>
      </c>
      <c r="M23" s="231" t="s">
        <v>259</v>
      </c>
      <c r="N23" s="230" t="s">
        <v>139</v>
      </c>
      <c r="O23" s="230">
        <v>12</v>
      </c>
      <c r="P23" s="231" t="s">
        <v>53</v>
      </c>
      <c r="Q23" s="230" t="s">
        <v>245</v>
      </c>
      <c r="R23" s="137" t="s">
        <v>246</v>
      </c>
      <c r="T23" s="10" t="s">
        <v>11</v>
      </c>
      <c r="U23" s="77" t="s">
        <v>304</v>
      </c>
      <c r="V23" s="1" t="s">
        <v>340</v>
      </c>
      <c r="W23" s="1" t="s">
        <v>143</v>
      </c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229" t="s">
        <v>260</v>
      </c>
      <c r="L24" s="230" t="s">
        <v>315</v>
      </c>
      <c r="M24" s="231" t="s">
        <v>260</v>
      </c>
      <c r="N24" s="230" t="s">
        <v>107</v>
      </c>
      <c r="O24" s="230">
        <v>8</v>
      </c>
      <c r="P24" s="231" t="s">
        <v>53</v>
      </c>
      <c r="Q24" s="230" t="s">
        <v>245</v>
      </c>
      <c r="R24" s="137" t="s">
        <v>246</v>
      </c>
      <c r="T24" s="10" t="s">
        <v>12</v>
      </c>
      <c r="U24" s="77" t="s">
        <v>330</v>
      </c>
      <c r="V24" s="1" t="s">
        <v>12</v>
      </c>
      <c r="W24" s="1" t="s">
        <v>144</v>
      </c>
      <c r="X24" s="1">
        <v>2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32" t="s">
        <v>261</v>
      </c>
      <c r="L25" s="230" t="s">
        <v>316</v>
      </c>
      <c r="M25" s="230" t="s">
        <v>241</v>
      </c>
      <c r="N25" s="230" t="s">
        <v>107</v>
      </c>
      <c r="O25" s="230">
        <v>14</v>
      </c>
      <c r="P25" s="231" t="s">
        <v>53</v>
      </c>
      <c r="Q25" s="230" t="s">
        <v>245</v>
      </c>
      <c r="R25" s="137" t="s">
        <v>246</v>
      </c>
      <c r="T25" s="10" t="s">
        <v>13</v>
      </c>
      <c r="U25" s="77" t="s">
        <v>331</v>
      </c>
      <c r="V25" s="1" t="s">
        <v>341</v>
      </c>
      <c r="W25" s="1" t="s">
        <v>144</v>
      </c>
      <c r="X25" s="1">
        <v>1</v>
      </c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324" t="s">
        <v>400</v>
      </c>
      <c r="L26" s="327" t="s">
        <v>401</v>
      </c>
      <c r="M26" s="231" t="s">
        <v>262</v>
      </c>
      <c r="N26" s="230" t="s">
        <v>86</v>
      </c>
      <c r="O26" s="230">
        <v>25</v>
      </c>
      <c r="P26" s="230" t="s">
        <v>52</v>
      </c>
      <c r="Q26" s="230" t="s">
        <v>245</v>
      </c>
      <c r="R26" s="137" t="s">
        <v>246</v>
      </c>
      <c r="T26" s="10" t="s">
        <v>14</v>
      </c>
      <c r="U26" s="77" t="s">
        <v>307</v>
      </c>
      <c r="V26" s="1" t="s">
        <v>14</v>
      </c>
      <c r="W26" s="1" t="s">
        <v>110</v>
      </c>
      <c r="X26" s="1">
        <v>2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325" t="s">
        <v>386</v>
      </c>
      <c r="L27" s="328" t="s">
        <v>402</v>
      </c>
      <c r="M27" s="56" t="s">
        <v>263</v>
      </c>
      <c r="N27" s="234" t="s">
        <v>86</v>
      </c>
      <c r="O27" s="234">
        <v>27</v>
      </c>
      <c r="P27" s="234" t="s">
        <v>265</v>
      </c>
      <c r="Q27" s="234" t="s">
        <v>245</v>
      </c>
      <c r="R27" s="137" t="s">
        <v>246</v>
      </c>
      <c r="T27" s="10" t="s">
        <v>15</v>
      </c>
      <c r="U27" s="77" t="s">
        <v>308</v>
      </c>
      <c r="V27" s="1" t="s">
        <v>342</v>
      </c>
      <c r="W27" s="1" t="s">
        <v>110</v>
      </c>
      <c r="X27" s="1">
        <v>1</v>
      </c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30" t="s">
        <v>266</v>
      </c>
      <c r="L28" s="1" t="s">
        <v>317</v>
      </c>
      <c r="M28" s="30" t="s">
        <v>267</v>
      </c>
      <c r="N28" s="30" t="s">
        <v>144</v>
      </c>
      <c r="O28" s="30">
        <v>8</v>
      </c>
      <c r="P28" s="30" t="s">
        <v>268</v>
      </c>
      <c r="Q28" s="234" t="s">
        <v>245</v>
      </c>
      <c r="R28" s="137" t="s">
        <v>246</v>
      </c>
      <c r="T28" s="31" t="s">
        <v>133</v>
      </c>
      <c r="U28" s="77" t="s">
        <v>332</v>
      </c>
      <c r="V28" s="30" t="s">
        <v>166</v>
      </c>
      <c r="W28" s="30" t="s">
        <v>136</v>
      </c>
      <c r="X28" s="30">
        <v>2</v>
      </c>
      <c r="Y28" s="143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30" t="s">
        <v>269</v>
      </c>
      <c r="L29" s="1" t="s">
        <v>318</v>
      </c>
      <c r="M29" s="30" t="s">
        <v>270</v>
      </c>
      <c r="N29" s="1" t="s">
        <v>264</v>
      </c>
      <c r="O29" s="1">
        <v>16</v>
      </c>
      <c r="P29" s="30" t="s">
        <v>271</v>
      </c>
      <c r="Q29" s="234" t="s">
        <v>245</v>
      </c>
      <c r="R29" s="137" t="s">
        <v>246</v>
      </c>
      <c r="T29" s="31" t="s">
        <v>165</v>
      </c>
      <c r="U29" s="77" t="s">
        <v>333</v>
      </c>
      <c r="V29" s="30"/>
      <c r="W29" s="30"/>
      <c r="X29" s="30"/>
      <c r="Y29" s="143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30" t="s">
        <v>272</v>
      </c>
      <c r="L30" s="1" t="s">
        <v>319</v>
      </c>
      <c r="M30" s="30" t="s">
        <v>273</v>
      </c>
      <c r="N30" s="1" t="s">
        <v>274</v>
      </c>
      <c r="O30" s="1">
        <v>18</v>
      </c>
      <c r="P30" s="30" t="s">
        <v>275</v>
      </c>
      <c r="Q30" s="234" t="s">
        <v>245</v>
      </c>
      <c r="R30" s="137" t="s">
        <v>246</v>
      </c>
      <c r="T30" s="31" t="s">
        <v>163</v>
      </c>
      <c r="U30" s="77" t="s">
        <v>334</v>
      </c>
      <c r="V30" s="1" t="s">
        <v>167</v>
      </c>
      <c r="W30" s="1" t="s">
        <v>136</v>
      </c>
      <c r="X30" s="1">
        <v>1</v>
      </c>
      <c r="Y30" s="143" t="s">
        <v>93</v>
      </c>
      <c r="Z30" s="1" t="s">
        <v>76</v>
      </c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30" t="s">
        <v>276</v>
      </c>
      <c r="L31" s="1" t="s">
        <v>320</v>
      </c>
      <c r="M31" s="30" t="s">
        <v>276</v>
      </c>
      <c r="N31" s="1" t="s">
        <v>107</v>
      </c>
      <c r="O31" s="1">
        <v>20</v>
      </c>
      <c r="P31" s="30" t="s">
        <v>53</v>
      </c>
      <c r="Q31" s="234" t="s">
        <v>245</v>
      </c>
      <c r="R31" s="137" t="s">
        <v>246</v>
      </c>
      <c r="T31" s="31" t="s">
        <v>164</v>
      </c>
      <c r="U31" s="77" t="s">
        <v>335</v>
      </c>
      <c r="V31" s="1"/>
      <c r="W31" s="1"/>
      <c r="X31" s="1"/>
      <c r="Y31" s="143" t="s">
        <v>93</v>
      </c>
      <c r="Z31" s="1"/>
      <c r="AA31" s="11"/>
    </row>
    <row r="32" spans="1:27" ht="57.75" customHeight="1" thickBot="1">
      <c r="H32" s="54">
        <v>42</v>
      </c>
      <c r="K32" s="30" t="s">
        <v>277</v>
      </c>
      <c r="L32" s="1" t="s">
        <v>321</v>
      </c>
      <c r="M32" s="30" t="s">
        <v>277</v>
      </c>
      <c r="N32" s="1" t="s">
        <v>86</v>
      </c>
      <c r="O32" s="1">
        <v>20</v>
      </c>
      <c r="P32" s="30" t="s">
        <v>278</v>
      </c>
      <c r="Q32" s="234" t="s">
        <v>245</v>
      </c>
      <c r="R32" s="137" t="s">
        <v>246</v>
      </c>
      <c r="T32" s="31" t="s">
        <v>189</v>
      </c>
      <c r="U32" s="1" t="s">
        <v>336</v>
      </c>
      <c r="V32" s="30" t="s">
        <v>189</v>
      </c>
      <c r="W32" s="30" t="s">
        <v>147</v>
      </c>
      <c r="X32" s="30">
        <v>1</v>
      </c>
      <c r="Y32" s="143" t="s">
        <v>52</v>
      </c>
      <c r="Z32" s="1" t="s">
        <v>375</v>
      </c>
      <c r="AA32" s="23" t="s">
        <v>252</v>
      </c>
    </row>
    <row r="33" spans="8:27" ht="57.75" customHeight="1" thickBot="1">
      <c r="H33" s="54">
        <v>10.5</v>
      </c>
      <c r="K33" s="30" t="s">
        <v>279</v>
      </c>
      <c r="L33" s="1" t="s">
        <v>322</v>
      </c>
      <c r="M33" s="30" t="s">
        <v>279</v>
      </c>
      <c r="N33" s="1" t="s">
        <v>142</v>
      </c>
      <c r="O33" s="1">
        <v>3</v>
      </c>
      <c r="P33" s="30" t="s">
        <v>280</v>
      </c>
      <c r="Q33" s="234" t="s">
        <v>245</v>
      </c>
      <c r="R33" s="137" t="s">
        <v>246</v>
      </c>
      <c r="T33" s="32" t="s">
        <v>189</v>
      </c>
      <c r="U33" s="43" t="s">
        <v>336</v>
      </c>
      <c r="V33" s="119" t="s">
        <v>189</v>
      </c>
      <c r="W33" s="119" t="s">
        <v>147</v>
      </c>
      <c r="X33" s="119">
        <v>2</v>
      </c>
      <c r="Y33" s="149" t="s">
        <v>52</v>
      </c>
      <c r="Z33" s="1" t="s">
        <v>375</v>
      </c>
      <c r="AA33" s="23" t="s">
        <v>251</v>
      </c>
    </row>
    <row r="34" spans="8:27" ht="14.25" thickBot="1">
      <c r="H34" s="54">
        <v>33.75</v>
      </c>
      <c r="K34" s="135" t="s">
        <v>247</v>
      </c>
      <c r="L34" s="136" t="s">
        <v>310</v>
      </c>
      <c r="M34" s="136" t="s">
        <v>244</v>
      </c>
      <c r="N34" s="136" t="s">
        <v>107</v>
      </c>
      <c r="O34" s="136">
        <v>2</v>
      </c>
      <c r="P34" s="136" t="s">
        <v>243</v>
      </c>
      <c r="Q34" s="136"/>
    </row>
    <row r="35" spans="8:27" ht="14.25" thickBot="1">
      <c r="H35" s="54">
        <v>21</v>
      </c>
      <c r="K35" s="135" t="s">
        <v>247</v>
      </c>
      <c r="L35" s="136" t="s">
        <v>323</v>
      </c>
      <c r="M35" s="136" t="s">
        <v>244</v>
      </c>
      <c r="N35" s="136" t="s">
        <v>107</v>
      </c>
      <c r="O35" s="136">
        <v>32</v>
      </c>
      <c r="P35" s="136" t="s">
        <v>243</v>
      </c>
      <c r="Q35" s="234" t="s">
        <v>245</v>
      </c>
    </row>
    <row r="36" spans="8:27" ht="28.5" customHeight="1" thickBot="1">
      <c r="H36" s="54">
        <v>23.25</v>
      </c>
      <c r="K36" s="56" t="s">
        <v>376</v>
      </c>
      <c r="M36" s="56" t="s">
        <v>376</v>
      </c>
      <c r="N36" s="56" t="s">
        <v>110</v>
      </c>
      <c r="O36" s="56">
        <v>5</v>
      </c>
      <c r="P36" s="136" t="s">
        <v>377</v>
      </c>
      <c r="Q36" s="234" t="s">
        <v>245</v>
      </c>
    </row>
    <row r="37" spans="8:27" ht="27.75" customHeight="1" thickBot="1">
      <c r="H37" s="54">
        <v>13.5</v>
      </c>
      <c r="K37" s="56" t="s">
        <v>376</v>
      </c>
      <c r="M37" s="56" t="s">
        <v>376</v>
      </c>
      <c r="N37" s="56" t="s">
        <v>110</v>
      </c>
      <c r="O37" s="56">
        <v>33</v>
      </c>
      <c r="P37" s="136" t="s">
        <v>377</v>
      </c>
      <c r="Q37" s="234" t="s">
        <v>245</v>
      </c>
    </row>
    <row r="38" spans="8:27" ht="41.25" thickBot="1">
      <c r="H38" s="54">
        <v>27</v>
      </c>
      <c r="K38" s="232" t="s">
        <v>386</v>
      </c>
      <c r="L38" s="230" t="s">
        <v>387</v>
      </c>
      <c r="M38" s="230" t="s">
        <v>388</v>
      </c>
      <c r="N38" s="230" t="s">
        <v>389</v>
      </c>
      <c r="O38" s="230">
        <v>0</v>
      </c>
      <c r="P38" s="230" t="s">
        <v>390</v>
      </c>
      <c r="Q38" s="311" t="s">
        <v>391</v>
      </c>
      <c r="R38" s="312" t="s">
        <v>392</v>
      </c>
    </row>
    <row r="39" spans="8:27" ht="41.25" thickBot="1">
      <c r="H39" s="54">
        <v>13.5</v>
      </c>
      <c r="K39" s="232" t="s">
        <v>393</v>
      </c>
      <c r="L39" s="230" t="s">
        <v>394</v>
      </c>
      <c r="M39" s="230" t="s">
        <v>388</v>
      </c>
      <c r="N39" s="230" t="s">
        <v>389</v>
      </c>
      <c r="O39" s="230">
        <v>1</v>
      </c>
      <c r="P39" s="230" t="s">
        <v>390</v>
      </c>
      <c r="Q39" s="311" t="s">
        <v>391</v>
      </c>
      <c r="R39" s="312" t="s">
        <v>392</v>
      </c>
    </row>
    <row r="40" spans="8:27" ht="41.25" thickBot="1">
      <c r="H40" s="54">
        <v>27</v>
      </c>
      <c r="K40" s="229" t="s">
        <v>92</v>
      </c>
      <c r="L40" s="313" t="s">
        <v>395</v>
      </c>
      <c r="M40" s="314" t="s">
        <v>396</v>
      </c>
      <c r="N40" s="230" t="s">
        <v>389</v>
      </c>
      <c r="O40" s="230">
        <v>0</v>
      </c>
      <c r="P40" s="230" t="s">
        <v>390</v>
      </c>
      <c r="Q40" s="311" t="s">
        <v>397</v>
      </c>
      <c r="R40" s="312" t="s">
        <v>392</v>
      </c>
    </row>
    <row r="41" spans="8:27" ht="41.25" thickBot="1">
      <c r="H41" s="54">
        <v>13.5</v>
      </c>
      <c r="K41" s="229" t="s">
        <v>92</v>
      </c>
      <c r="L41" s="313" t="s">
        <v>395</v>
      </c>
      <c r="M41" s="314" t="s">
        <v>398</v>
      </c>
      <c r="N41" s="230" t="s">
        <v>389</v>
      </c>
      <c r="O41" s="230">
        <v>1</v>
      </c>
      <c r="P41" s="230" t="s">
        <v>390</v>
      </c>
      <c r="Q41" s="311" t="s">
        <v>397</v>
      </c>
      <c r="R41" s="312" t="s">
        <v>392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T29" sqref="T29:AA30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58" t="s">
        <v>81</v>
      </c>
      <c r="N3" s="359"/>
      <c r="O3" s="359"/>
      <c r="P3" s="359"/>
      <c r="Q3" s="360"/>
      <c r="T3" s="77" t="s">
        <v>79</v>
      </c>
      <c r="U3" s="77" t="s">
        <v>175</v>
      </c>
      <c r="V3" s="329" t="s">
        <v>82</v>
      </c>
      <c r="W3" s="329"/>
      <c r="X3" s="329"/>
      <c r="Y3" s="329"/>
      <c r="Z3" s="329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330" t="s">
        <v>61</v>
      </c>
      <c r="N4" s="331"/>
      <c r="O4" s="331"/>
      <c r="P4" s="331"/>
      <c r="Q4" s="332"/>
      <c r="T4" s="77" t="s">
        <v>83</v>
      </c>
      <c r="U4" s="77" t="s">
        <v>192</v>
      </c>
      <c r="V4" s="330" t="s">
        <v>172</v>
      </c>
      <c r="W4" s="331"/>
      <c r="X4" s="331"/>
      <c r="Y4" s="331"/>
      <c r="Z4" s="331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333"/>
      <c r="N5" s="334"/>
      <c r="O5" s="334"/>
      <c r="P5" s="334"/>
      <c r="Q5" s="335"/>
      <c r="T5" s="77" t="s">
        <v>84</v>
      </c>
      <c r="U5" s="77" t="s">
        <v>198</v>
      </c>
      <c r="V5" s="333"/>
      <c r="W5" s="334"/>
      <c r="X5" s="334"/>
      <c r="Y5" s="334"/>
      <c r="Z5" s="334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333"/>
      <c r="N6" s="334"/>
      <c r="O6" s="334"/>
      <c r="P6" s="334"/>
      <c r="Q6" s="335"/>
      <c r="T6" s="77" t="s">
        <v>45</v>
      </c>
      <c r="U6" s="77" t="s">
        <v>353</v>
      </c>
      <c r="V6" s="333"/>
      <c r="W6" s="334"/>
      <c r="X6" s="334"/>
      <c r="Y6" s="334"/>
      <c r="Z6" s="334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193</v>
      </c>
      <c r="M7" s="333"/>
      <c r="N7" s="334"/>
      <c r="O7" s="334"/>
      <c r="P7" s="334"/>
      <c r="Q7" s="335"/>
      <c r="T7" s="77" t="s">
        <v>46</v>
      </c>
      <c r="U7" s="77" t="s">
        <v>354</v>
      </c>
      <c r="V7" s="333"/>
      <c r="W7" s="334"/>
      <c r="X7" s="334"/>
      <c r="Y7" s="334"/>
      <c r="Z7" s="334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336"/>
      <c r="N8" s="337"/>
      <c r="O8" s="337"/>
      <c r="P8" s="337"/>
      <c r="Q8" s="338"/>
      <c r="T8" s="77" t="s">
        <v>126</v>
      </c>
      <c r="U8" s="77" t="s">
        <v>355</v>
      </c>
      <c r="V8" s="336"/>
      <c r="W8" s="337"/>
      <c r="X8" s="337"/>
      <c r="Y8" s="337"/>
      <c r="Z8" s="337"/>
    </row>
    <row r="9" spans="1:27">
      <c r="A9" s="65" t="s">
        <v>72</v>
      </c>
      <c r="B9" s="47" t="s">
        <v>292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352</v>
      </c>
      <c r="M9" s="336"/>
      <c r="N9" s="337"/>
      <c r="O9" s="337"/>
      <c r="P9" s="337"/>
      <c r="Q9" s="338"/>
      <c r="T9" s="77" t="s">
        <v>127</v>
      </c>
      <c r="U9" s="77" t="s">
        <v>356</v>
      </c>
      <c r="V9" s="336"/>
      <c r="W9" s="337"/>
      <c r="X9" s="337"/>
      <c r="Y9" s="337"/>
      <c r="Z9" s="337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336"/>
      <c r="N10" s="339"/>
      <c r="O10" s="339"/>
      <c r="P10" s="339"/>
      <c r="Q10" s="338"/>
      <c r="T10" s="77" t="s">
        <v>14</v>
      </c>
      <c r="U10" s="77" t="s">
        <v>357</v>
      </c>
      <c r="V10" s="361"/>
      <c r="W10" s="362"/>
      <c r="X10" s="362"/>
      <c r="Y10" s="362"/>
      <c r="Z10" s="362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340"/>
      <c r="N11" s="341"/>
      <c r="O11" s="341"/>
      <c r="P11" s="341"/>
      <c r="Q11" s="342"/>
      <c r="T11" s="77" t="s">
        <v>15</v>
      </c>
      <c r="U11" s="77" t="s">
        <v>197</v>
      </c>
      <c r="V11" s="361"/>
      <c r="W11" s="362"/>
      <c r="X11" s="362"/>
      <c r="Y11" s="362"/>
      <c r="Z11" s="362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49" t="s">
        <v>154</v>
      </c>
      <c r="L13" s="350"/>
      <c r="M13" s="351" t="s">
        <v>155</v>
      </c>
      <c r="N13" s="352"/>
      <c r="O13" s="353"/>
      <c r="P13" s="354" t="s">
        <v>50</v>
      </c>
      <c r="Q13" s="344" t="s">
        <v>55</v>
      </c>
      <c r="R13" s="346" t="s">
        <v>56</v>
      </c>
      <c r="T13" s="349" t="s">
        <v>154</v>
      </c>
      <c r="U13" s="350"/>
      <c r="V13" s="351" t="s">
        <v>155</v>
      </c>
      <c r="W13" s="352"/>
      <c r="X13" s="353"/>
      <c r="Y13" s="354" t="s">
        <v>50</v>
      </c>
      <c r="Z13" s="344" t="s">
        <v>55</v>
      </c>
      <c r="AA13" s="346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56"/>
      <c r="Q14" s="357"/>
      <c r="R14" s="348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55"/>
      <c r="Z14" s="345"/>
      <c r="AA14" s="347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358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360</v>
      </c>
      <c r="V15" s="22" t="s">
        <v>44</v>
      </c>
      <c r="W15" s="28" t="s">
        <v>86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359</v>
      </c>
      <c r="M16" s="10"/>
      <c r="N16" s="26"/>
      <c r="O16" s="11"/>
      <c r="P16" s="17"/>
      <c r="Q16" s="1"/>
      <c r="R16" s="11"/>
      <c r="T16" s="4" t="s">
        <v>4</v>
      </c>
      <c r="U16" s="79" t="s">
        <v>361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310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362</v>
      </c>
      <c r="V17" s="10" t="s">
        <v>338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336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363</v>
      </c>
      <c r="V19" s="10" t="s">
        <v>343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326</v>
      </c>
      <c r="V20" s="10" t="s">
        <v>8</v>
      </c>
      <c r="W20" s="26" t="s">
        <v>139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364</v>
      </c>
      <c r="V21" s="10" t="s">
        <v>339</v>
      </c>
      <c r="W21" s="26" t="s">
        <v>139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305</v>
      </c>
      <c r="V22" s="10" t="s">
        <v>10</v>
      </c>
      <c r="W22" s="26" t="s">
        <v>54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365</v>
      </c>
      <c r="V23" s="10" t="s">
        <v>340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334</v>
      </c>
      <c r="V24" s="10" t="s">
        <v>12</v>
      </c>
      <c r="W24" s="26" t="s">
        <v>109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366</v>
      </c>
      <c r="V25" s="10" t="s">
        <v>341</v>
      </c>
      <c r="W25" s="26" t="s">
        <v>109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368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367</v>
      </c>
      <c r="V27" s="31" t="s">
        <v>344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367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382</v>
      </c>
      <c r="V29" s="10" t="s">
        <v>14</v>
      </c>
      <c r="W29" s="26" t="s">
        <v>383</v>
      </c>
      <c r="X29" s="11">
        <v>3</v>
      </c>
      <c r="Y29" s="17" t="s">
        <v>384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385</v>
      </c>
      <c r="V30" s="10" t="s">
        <v>342</v>
      </c>
      <c r="W30" s="26" t="s">
        <v>383</v>
      </c>
      <c r="X30" s="11">
        <v>1</v>
      </c>
      <c r="Y30" s="17" t="s">
        <v>384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368</v>
      </c>
      <c r="V31" s="31" t="s">
        <v>105</v>
      </c>
      <c r="W31" s="1" t="s">
        <v>54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367</v>
      </c>
      <c r="V32" s="34" t="s">
        <v>346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369</v>
      </c>
      <c r="V33" s="46" t="s">
        <v>166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370</v>
      </c>
      <c r="V34" s="46" t="s">
        <v>351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371</v>
      </c>
      <c r="V35" s="102" t="s">
        <v>167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30">
        <v>34</v>
      </c>
      <c r="H36" s="54">
        <v>15</v>
      </c>
      <c r="T36" s="32" t="s">
        <v>164</v>
      </c>
      <c r="U36" s="92" t="s">
        <v>372</v>
      </c>
      <c r="V36" s="102" t="s">
        <v>350</v>
      </c>
      <c r="W36" s="43"/>
      <c r="X36" s="7"/>
      <c r="Y36" s="105"/>
      <c r="Z36" s="43"/>
      <c r="AA36" s="7"/>
    </row>
    <row r="37" spans="7:27" ht="27">
      <c r="G37" s="130">
        <v>35</v>
      </c>
      <c r="H37" s="54">
        <v>15</v>
      </c>
      <c r="T37" s="30" t="s">
        <v>45</v>
      </c>
      <c r="U37" s="1" t="s">
        <v>373</v>
      </c>
      <c r="V37" s="30" t="s">
        <v>184</v>
      </c>
      <c r="W37" s="1" t="s">
        <v>86</v>
      </c>
      <c r="X37" s="1">
        <v>1</v>
      </c>
      <c r="Y37" s="1"/>
      <c r="Z37" s="1" t="s">
        <v>57</v>
      </c>
      <c r="AA37" s="33" t="s">
        <v>187</v>
      </c>
    </row>
    <row r="38" spans="7:27">
      <c r="G38" s="130">
        <v>36</v>
      </c>
      <c r="H38" s="54">
        <v>15</v>
      </c>
      <c r="T38" s="30" t="s">
        <v>46</v>
      </c>
      <c r="U38" s="1" t="s">
        <v>374</v>
      </c>
      <c r="V38" s="30" t="s">
        <v>349</v>
      </c>
      <c r="W38" s="1"/>
      <c r="X38" s="1"/>
      <c r="Y38" s="1"/>
      <c r="Z38" s="1"/>
      <c r="AA38" s="1"/>
    </row>
    <row r="39" spans="7:27">
      <c r="G39" s="130">
        <v>37</v>
      </c>
      <c r="H39" s="54">
        <v>15</v>
      </c>
      <c r="T39" s="30" t="s">
        <v>45</v>
      </c>
      <c r="U39" s="1" t="s">
        <v>373</v>
      </c>
      <c r="V39" s="1" t="s">
        <v>185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30">
        <v>38</v>
      </c>
      <c r="H40" s="54">
        <v>15</v>
      </c>
      <c r="T40" s="30" t="s">
        <v>46</v>
      </c>
      <c r="U40" s="1" t="s">
        <v>374</v>
      </c>
      <c r="V40" s="1" t="s">
        <v>347</v>
      </c>
      <c r="W40" s="1"/>
      <c r="X40" s="1"/>
      <c r="Y40" s="1"/>
      <c r="Z40" s="1"/>
      <c r="AA40" s="1"/>
    </row>
    <row r="41" spans="7:27">
      <c r="G41" s="130">
        <v>39</v>
      </c>
      <c r="H41" s="54">
        <v>15</v>
      </c>
      <c r="T41" s="30" t="s">
        <v>45</v>
      </c>
      <c r="U41" s="1" t="s">
        <v>373</v>
      </c>
      <c r="V41" s="1" t="s">
        <v>186</v>
      </c>
      <c r="W41" s="1" t="s">
        <v>86</v>
      </c>
      <c r="X41" s="1">
        <v>2</v>
      </c>
      <c r="Y41" s="1"/>
      <c r="Z41" s="1" t="s">
        <v>57</v>
      </c>
      <c r="AA41" s="1"/>
    </row>
    <row r="42" spans="7:27">
      <c r="G42" s="130">
        <v>40</v>
      </c>
      <c r="H42" s="54">
        <v>15</v>
      </c>
      <c r="T42" s="30" t="s">
        <v>46</v>
      </c>
      <c r="U42" s="1" t="s">
        <v>374</v>
      </c>
      <c r="V42" s="1" t="s">
        <v>348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R31" workbookViewId="0">
      <selection activeCell="T44" sqref="T44:AA4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67">
        <v>1</v>
      </c>
      <c r="H3" s="168">
        <v>4.5</v>
      </c>
      <c r="K3" s="77" t="s">
        <v>78</v>
      </c>
      <c r="L3" s="77" t="s">
        <v>80</v>
      </c>
      <c r="M3" s="358" t="s">
        <v>81</v>
      </c>
      <c r="N3" s="359"/>
      <c r="O3" s="359"/>
      <c r="P3" s="359"/>
      <c r="Q3" s="360"/>
      <c r="T3" s="77" t="s">
        <v>79</v>
      </c>
      <c r="U3" s="77" t="s">
        <v>174</v>
      </c>
      <c r="V3" s="329" t="s">
        <v>82</v>
      </c>
      <c r="W3" s="329"/>
      <c r="X3" s="329"/>
      <c r="Y3" s="329"/>
      <c r="Z3" s="329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69">
        <v>20.25</v>
      </c>
      <c r="K4" s="77" t="s">
        <v>85</v>
      </c>
      <c r="L4" s="77" t="s">
        <v>199</v>
      </c>
      <c r="M4" s="330" t="s">
        <v>61</v>
      </c>
      <c r="N4" s="331"/>
      <c r="O4" s="331"/>
      <c r="P4" s="331"/>
      <c r="Q4" s="332"/>
      <c r="T4" s="77" t="s">
        <v>83</v>
      </c>
      <c r="U4" s="77" t="s">
        <v>194</v>
      </c>
      <c r="V4" s="330" t="s">
        <v>172</v>
      </c>
      <c r="W4" s="331"/>
      <c r="X4" s="331"/>
      <c r="Y4" s="331"/>
      <c r="Z4" s="331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69">
        <v>13</v>
      </c>
      <c r="K5" s="77" t="s">
        <v>84</v>
      </c>
      <c r="L5" s="77" t="s">
        <v>134</v>
      </c>
      <c r="M5" s="333"/>
      <c r="N5" s="334"/>
      <c r="O5" s="334"/>
      <c r="P5" s="334"/>
      <c r="Q5" s="335"/>
      <c r="T5" s="77" t="s">
        <v>84</v>
      </c>
      <c r="U5" s="77" t="s">
        <v>195</v>
      </c>
      <c r="V5" s="333"/>
      <c r="W5" s="334"/>
      <c r="X5" s="334"/>
      <c r="Y5" s="334"/>
      <c r="Z5" s="334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69">
        <v>15</v>
      </c>
      <c r="K6" s="77" t="s">
        <v>45</v>
      </c>
      <c r="L6" s="77" t="s">
        <v>110</v>
      </c>
      <c r="M6" s="333"/>
      <c r="N6" s="334"/>
      <c r="O6" s="334"/>
      <c r="P6" s="334"/>
      <c r="Q6" s="335"/>
      <c r="T6" s="77" t="s">
        <v>45</v>
      </c>
      <c r="U6" s="77" t="s">
        <v>200</v>
      </c>
      <c r="V6" s="333"/>
      <c r="W6" s="334"/>
      <c r="X6" s="334"/>
      <c r="Y6" s="334"/>
      <c r="Z6" s="334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69">
        <v>15</v>
      </c>
      <c r="K7" s="77" t="s">
        <v>46</v>
      </c>
      <c r="L7" s="77" t="s">
        <v>192</v>
      </c>
      <c r="M7" s="333"/>
      <c r="N7" s="334"/>
      <c r="O7" s="334"/>
      <c r="P7" s="334"/>
      <c r="Q7" s="335"/>
      <c r="T7" s="77" t="s">
        <v>46</v>
      </c>
      <c r="U7" s="77" t="s">
        <v>201</v>
      </c>
      <c r="V7" s="333"/>
      <c r="W7" s="334"/>
      <c r="X7" s="334"/>
      <c r="Y7" s="334"/>
      <c r="Z7" s="334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69">
        <v>6</v>
      </c>
      <c r="K8" s="77" t="s">
        <v>97</v>
      </c>
      <c r="L8" s="77" t="s">
        <v>143</v>
      </c>
      <c r="M8" s="336"/>
      <c r="N8" s="337"/>
      <c r="O8" s="337"/>
      <c r="P8" s="337"/>
      <c r="Q8" s="338"/>
      <c r="T8" s="77" t="s">
        <v>126</v>
      </c>
      <c r="U8" s="77" t="s">
        <v>196</v>
      </c>
      <c r="V8" s="336"/>
      <c r="W8" s="337"/>
      <c r="X8" s="337"/>
      <c r="Y8" s="337"/>
      <c r="Z8" s="337"/>
    </row>
    <row r="9" spans="1:27">
      <c r="A9" s="65" t="s">
        <v>72</v>
      </c>
      <c r="B9" s="131" t="s">
        <v>293</v>
      </c>
      <c r="D9" s="85" t="s">
        <v>140</v>
      </c>
      <c r="E9" s="86">
        <v>18</v>
      </c>
      <c r="F9" s="24"/>
      <c r="G9" s="77">
        <v>7</v>
      </c>
      <c r="H9" s="169">
        <v>21.75</v>
      </c>
      <c r="K9" s="77" t="s">
        <v>98</v>
      </c>
      <c r="L9" s="77" t="s">
        <v>193</v>
      </c>
      <c r="M9" s="336"/>
      <c r="N9" s="337"/>
      <c r="O9" s="337"/>
      <c r="P9" s="337"/>
      <c r="Q9" s="338"/>
      <c r="T9" s="77" t="s">
        <v>127</v>
      </c>
      <c r="U9" s="77" t="s">
        <v>197</v>
      </c>
      <c r="V9" s="336"/>
      <c r="W9" s="337"/>
      <c r="X9" s="337"/>
      <c r="Y9" s="337"/>
      <c r="Z9" s="337"/>
    </row>
    <row r="10" spans="1:27">
      <c r="A10" s="65" t="s">
        <v>69</v>
      </c>
      <c r="B10" s="131">
        <v>12</v>
      </c>
      <c r="D10" s="85" t="s">
        <v>107</v>
      </c>
      <c r="E10" s="86">
        <v>0</v>
      </c>
      <c r="F10" s="24"/>
      <c r="G10" s="77">
        <v>8</v>
      </c>
      <c r="H10" s="169">
        <v>15</v>
      </c>
      <c r="K10" s="77" t="s">
        <v>10</v>
      </c>
      <c r="L10" s="77" t="s">
        <v>109</v>
      </c>
      <c r="M10" s="336"/>
      <c r="N10" s="337"/>
      <c r="O10" s="337"/>
      <c r="P10" s="337"/>
      <c r="Q10" s="338"/>
      <c r="T10" s="77"/>
      <c r="U10" s="77" t="s">
        <v>198</v>
      </c>
      <c r="V10" s="361"/>
      <c r="W10" s="362"/>
      <c r="X10" s="362"/>
      <c r="Y10" s="362"/>
      <c r="Z10" s="362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69">
        <v>15</v>
      </c>
      <c r="K11" s="77" t="s">
        <v>11</v>
      </c>
      <c r="L11" s="77" t="s">
        <v>135</v>
      </c>
      <c r="M11" s="340"/>
      <c r="N11" s="341"/>
      <c r="O11" s="341"/>
      <c r="P11" s="341"/>
      <c r="Q11" s="342"/>
      <c r="T11" s="77"/>
      <c r="U11" s="77" t="s">
        <v>202</v>
      </c>
      <c r="V11" s="361"/>
      <c r="W11" s="362"/>
      <c r="X11" s="362"/>
      <c r="Y11" s="362"/>
      <c r="Z11" s="362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69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69">
        <v>15</v>
      </c>
      <c r="K13" s="349" t="s">
        <v>154</v>
      </c>
      <c r="L13" s="363"/>
      <c r="M13" s="351" t="s">
        <v>155</v>
      </c>
      <c r="N13" s="352"/>
      <c r="O13" s="353"/>
      <c r="P13" s="354" t="s">
        <v>50</v>
      </c>
      <c r="Q13" s="344" t="s">
        <v>55</v>
      </c>
      <c r="R13" s="346" t="s">
        <v>56</v>
      </c>
      <c r="T13" s="349" t="s">
        <v>154</v>
      </c>
      <c r="U13" s="350"/>
      <c r="V13" s="351" t="s">
        <v>155</v>
      </c>
      <c r="W13" s="352"/>
      <c r="X13" s="353"/>
      <c r="Y13" s="354" t="s">
        <v>50</v>
      </c>
      <c r="Z13" s="344" t="s">
        <v>55</v>
      </c>
      <c r="AA13" s="346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69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55"/>
      <c r="Q14" s="345"/>
      <c r="R14" s="347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355"/>
      <c r="Z14" s="345"/>
      <c r="AA14" s="347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69">
        <v>15</v>
      </c>
      <c r="K15" s="4" t="s">
        <v>4</v>
      </c>
      <c r="L15" s="103" t="s">
        <v>203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214</v>
      </c>
      <c r="V15" s="22" t="s">
        <v>44</v>
      </c>
      <c r="W15" s="28" t="s">
        <v>86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69">
        <v>15</v>
      </c>
      <c r="K16" s="10" t="s">
        <v>5</v>
      </c>
      <c r="L16" s="104" t="s">
        <v>204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215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69">
        <v>15</v>
      </c>
      <c r="K17" s="10" t="s">
        <v>6</v>
      </c>
      <c r="L17" s="104" t="s">
        <v>205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216</v>
      </c>
      <c r="V17" s="10" t="s">
        <v>337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69">
        <v>15</v>
      </c>
      <c r="K18" s="10" t="s">
        <v>7</v>
      </c>
      <c r="L18" s="104" t="s">
        <v>206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217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69">
        <v>15</v>
      </c>
      <c r="K19" s="22" t="s">
        <v>83</v>
      </c>
      <c r="L19" s="99" t="s">
        <v>207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218</v>
      </c>
      <c r="V19" s="10" t="s">
        <v>343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69">
        <v>15</v>
      </c>
      <c r="K20" s="31" t="s">
        <v>97</v>
      </c>
      <c r="L20" s="104" t="s">
        <v>208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219</v>
      </c>
      <c r="V20" s="10" t="s">
        <v>8</v>
      </c>
      <c r="W20" s="26" t="s">
        <v>139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69">
        <v>15</v>
      </c>
      <c r="K21" s="31" t="s">
        <v>98</v>
      </c>
      <c r="L21" s="104" t="s">
        <v>209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220</v>
      </c>
      <c r="V21" s="10" t="s">
        <v>339</v>
      </c>
      <c r="W21" s="26" t="s">
        <v>139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69">
        <v>15</v>
      </c>
      <c r="K22" s="31" t="s">
        <v>10</v>
      </c>
      <c r="L22" s="104" t="s">
        <v>210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221</v>
      </c>
      <c r="V22" s="10" t="s">
        <v>10</v>
      </c>
      <c r="W22" s="26" t="s">
        <v>54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69">
        <v>15</v>
      </c>
      <c r="K23" s="31" t="s">
        <v>11</v>
      </c>
      <c r="L23" s="77" t="s">
        <v>211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222</v>
      </c>
      <c r="V23" s="10" t="s">
        <v>340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69">
        <v>15</v>
      </c>
      <c r="K24" s="31" t="s">
        <v>45</v>
      </c>
      <c r="L24" s="1" t="s">
        <v>212</v>
      </c>
      <c r="M24" s="30" t="s">
        <v>184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187</v>
      </c>
      <c r="T24" s="10" t="s">
        <v>12</v>
      </c>
      <c r="U24" s="80" t="s">
        <v>223</v>
      </c>
      <c r="V24" s="10" t="s">
        <v>12</v>
      </c>
      <c r="W24" s="26" t="s">
        <v>109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69">
        <v>15</v>
      </c>
      <c r="K25" s="32" t="s">
        <v>46</v>
      </c>
      <c r="L25" s="43" t="s">
        <v>213</v>
      </c>
      <c r="M25" s="119" t="s">
        <v>184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224</v>
      </c>
      <c r="V25" s="10" t="s">
        <v>341</v>
      </c>
      <c r="W25" s="26" t="s">
        <v>109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69">
        <v>15</v>
      </c>
      <c r="T26" s="10" t="s">
        <v>14</v>
      </c>
      <c r="U26" s="80" t="s">
        <v>225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69">
        <v>15</v>
      </c>
      <c r="T27" s="10" t="s">
        <v>15</v>
      </c>
      <c r="U27" s="80" t="s">
        <v>226</v>
      </c>
      <c r="V27" s="10" t="s">
        <v>342</v>
      </c>
      <c r="W27" s="26" t="s">
        <v>140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69">
        <v>15</v>
      </c>
      <c r="T28" s="55" t="s">
        <v>92</v>
      </c>
      <c r="U28" s="90" t="s">
        <v>227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69">
        <v>15</v>
      </c>
      <c r="T29" s="34" t="s">
        <v>92</v>
      </c>
      <c r="U29" s="61" t="s">
        <v>227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69">
        <v>15</v>
      </c>
      <c r="T30" s="31" t="s">
        <v>99</v>
      </c>
      <c r="U30" s="80" t="s">
        <v>227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69">
        <v>15</v>
      </c>
      <c r="T31" s="31" t="s">
        <v>100</v>
      </c>
      <c r="U31" s="80" t="s">
        <v>227</v>
      </c>
      <c r="V31" s="31" t="s">
        <v>344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69">
        <v>15</v>
      </c>
      <c r="T32" s="31" t="s">
        <v>113</v>
      </c>
      <c r="U32" s="80" t="s">
        <v>227</v>
      </c>
      <c r="V32" s="31" t="s">
        <v>113</v>
      </c>
      <c r="W32" s="1" t="s">
        <v>24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69">
        <v>15</v>
      </c>
      <c r="T33" s="31" t="s">
        <v>114</v>
      </c>
      <c r="U33" s="80" t="s">
        <v>227</v>
      </c>
      <c r="V33" s="31" t="s">
        <v>345</v>
      </c>
      <c r="W33" s="1" t="s">
        <v>183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69">
        <v>15</v>
      </c>
      <c r="T34" s="31" t="s">
        <v>105</v>
      </c>
      <c r="U34" s="80" t="s">
        <v>227</v>
      </c>
      <c r="V34" s="31" t="s">
        <v>105</v>
      </c>
      <c r="W34" s="1" t="s">
        <v>54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69">
        <v>15</v>
      </c>
      <c r="T35" s="34" t="s">
        <v>106</v>
      </c>
      <c r="U35" s="91" t="s">
        <v>227</v>
      </c>
      <c r="V35" s="34" t="s">
        <v>346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69">
        <v>15</v>
      </c>
      <c r="T36" s="34" t="s">
        <v>133</v>
      </c>
      <c r="U36" s="91" t="s">
        <v>228</v>
      </c>
      <c r="V36" s="106" t="s">
        <v>166</v>
      </c>
      <c r="W36" s="36" t="s">
        <v>141</v>
      </c>
      <c r="X36" s="37">
        <v>3</v>
      </c>
      <c r="Y36" s="38" t="s">
        <v>53</v>
      </c>
      <c r="Z36" s="116" t="s">
        <v>188</v>
      </c>
      <c r="AA36" s="40"/>
      <c r="AB36" s="45"/>
    </row>
    <row r="37" spans="7:28">
      <c r="G37" s="77">
        <v>37</v>
      </c>
      <c r="H37" s="169">
        <v>15</v>
      </c>
      <c r="T37" s="31" t="s">
        <v>165</v>
      </c>
      <c r="U37" s="80" t="s">
        <v>229</v>
      </c>
      <c r="V37" s="106" t="s">
        <v>351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69">
        <v>15</v>
      </c>
      <c r="T38" s="49" t="s">
        <v>163</v>
      </c>
      <c r="U38" s="81" t="s">
        <v>230</v>
      </c>
      <c r="V38" s="110" t="s">
        <v>167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69">
        <v>15</v>
      </c>
      <c r="T39" s="31" t="s">
        <v>164</v>
      </c>
      <c r="U39" s="77" t="s">
        <v>231</v>
      </c>
      <c r="V39" s="110" t="s">
        <v>350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69">
        <v>15</v>
      </c>
      <c r="T40" s="132" t="s">
        <v>45</v>
      </c>
      <c r="U40" s="132" t="s">
        <v>232</v>
      </c>
      <c r="V40" s="132" t="s">
        <v>184</v>
      </c>
      <c r="W40" s="132" t="s">
        <v>86</v>
      </c>
      <c r="X40" s="132">
        <v>1</v>
      </c>
      <c r="Y40" s="133" t="s">
        <v>53</v>
      </c>
      <c r="Z40" s="132" t="s">
        <v>57</v>
      </c>
      <c r="AA40" s="134" t="s">
        <v>187</v>
      </c>
    </row>
    <row r="41" spans="7:28" ht="13.5" customHeight="1">
      <c r="G41" s="77">
        <v>41</v>
      </c>
      <c r="H41" s="169">
        <v>15</v>
      </c>
      <c r="T41" s="132" t="s">
        <v>46</v>
      </c>
      <c r="U41" s="132" t="s">
        <v>233</v>
      </c>
      <c r="V41" s="132" t="s">
        <v>349</v>
      </c>
      <c r="W41" s="132"/>
      <c r="X41" s="132"/>
      <c r="Y41" s="133" t="s">
        <v>53</v>
      </c>
      <c r="Z41" s="132"/>
      <c r="AA41" s="132"/>
    </row>
    <row r="42" spans="7:28" ht="13.5" customHeight="1">
      <c r="G42" s="77">
        <v>42</v>
      </c>
      <c r="H42" s="169">
        <v>3.75</v>
      </c>
      <c r="T42" s="30" t="s">
        <v>45</v>
      </c>
      <c r="U42" s="1" t="s">
        <v>232</v>
      </c>
      <c r="V42" s="1" t="s">
        <v>185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233</v>
      </c>
      <c r="V43" s="1" t="s">
        <v>347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U90"/>
  <sheetViews>
    <sheetView view="pageBreakPreview" zoomScaleNormal="100" workbookViewId="0">
      <selection activeCell="I1" sqref="I1"/>
    </sheetView>
  </sheetViews>
  <sheetFormatPr defaultRowHeight="14.25"/>
  <cols>
    <col min="1" max="1" width="2.5" style="112" customWidth="1"/>
    <col min="2" max="6" width="2" style="112" customWidth="1"/>
    <col min="7" max="7" width="8.75" style="112" customWidth="1"/>
    <col min="8" max="8" width="19.875" style="112" customWidth="1"/>
    <col min="9" max="9" width="3.25" style="112" customWidth="1"/>
    <col min="10" max="10" width="18.625" style="112" customWidth="1"/>
    <col min="11" max="11" width="12" style="120" customWidth="1"/>
    <col min="12" max="12" width="11.5" style="112" customWidth="1"/>
    <col min="13" max="13" width="13.25" style="112" customWidth="1"/>
    <col min="14" max="14" width="13.625" style="112" customWidth="1"/>
    <col min="15" max="15" width="15" style="112" customWidth="1"/>
    <col min="16" max="16" width="2.75" style="112" customWidth="1"/>
    <col min="17" max="17" width="3.25" style="112" customWidth="1"/>
    <col min="18" max="18" width="13.375" style="112" customWidth="1"/>
    <col min="19" max="19" width="2.625" style="319" customWidth="1"/>
    <col min="20" max="20" width="9" style="206"/>
    <col min="21" max="21" width="12.125" style="203" customWidth="1"/>
    <col min="22" max="22" width="11.75" style="112" bestFit="1" customWidth="1"/>
    <col min="23" max="16384" width="9" style="112"/>
  </cols>
  <sheetData>
    <row r="1" spans="2:21" customFormat="1" ht="18.75" customHeight="1">
      <c r="S1" s="317"/>
      <c r="T1" s="205"/>
      <c r="U1" s="202"/>
    </row>
    <row r="2" spans="2:21" customFormat="1" ht="3.75" customHeight="1" thickBot="1">
      <c r="H2" s="299"/>
      <c r="I2" s="296"/>
      <c r="J2" s="296"/>
      <c r="S2" s="317"/>
      <c r="T2" s="205"/>
      <c r="U2" s="202"/>
    </row>
    <row r="3" spans="2:21" customFormat="1" ht="38.25" customHeight="1" thickBot="1">
      <c r="B3" s="208"/>
      <c r="C3" s="209"/>
      <c r="D3" s="210" t="s">
        <v>253</v>
      </c>
      <c r="E3" s="211"/>
      <c r="F3" s="211"/>
      <c r="G3" s="151"/>
      <c r="H3" s="212"/>
      <c r="I3" s="212"/>
      <c r="J3" s="212"/>
      <c r="K3" s="397"/>
      <c r="L3" s="398"/>
      <c r="M3" s="209"/>
      <c r="N3" s="209"/>
      <c r="O3" s="209"/>
      <c r="P3" s="209"/>
      <c r="Q3" s="209"/>
      <c r="R3" s="213"/>
      <c r="S3" s="315"/>
      <c r="T3" s="205"/>
      <c r="U3" s="202"/>
    </row>
    <row r="4" spans="2:21" customFormat="1" ht="6.75" customHeight="1">
      <c r="S4" s="317"/>
      <c r="T4" s="205"/>
      <c r="U4" s="202"/>
    </row>
    <row r="5" spans="2:21" customFormat="1" ht="24.75" customHeight="1" thickBot="1">
      <c r="N5" s="402"/>
      <c r="O5" s="402"/>
      <c r="P5" s="402"/>
      <c r="Q5" s="402"/>
      <c r="R5" s="402"/>
      <c r="S5" s="317"/>
      <c r="T5" s="205"/>
      <c r="U5" s="202"/>
    </row>
    <row r="6" spans="2:21" customFormat="1" ht="3.75" customHeight="1">
      <c r="B6" s="214"/>
      <c r="C6" s="215"/>
      <c r="D6" s="236"/>
      <c r="E6" s="216"/>
      <c r="F6" s="216"/>
      <c r="G6" s="216"/>
      <c r="H6" s="217"/>
      <c r="I6" s="217"/>
      <c r="J6" s="217"/>
      <c r="K6" s="215"/>
      <c r="L6" s="215"/>
      <c r="M6" s="214"/>
      <c r="N6" s="215"/>
      <c r="O6" s="215"/>
      <c r="P6" s="215"/>
      <c r="Q6" s="215"/>
      <c r="R6" s="218"/>
      <c r="S6" s="315"/>
      <c r="T6" s="205"/>
      <c r="U6" s="202"/>
    </row>
    <row r="7" spans="2:21" customFormat="1" ht="4.5" customHeight="1">
      <c r="B7" s="219"/>
      <c r="C7" s="24"/>
      <c r="D7" s="235"/>
      <c r="E7" s="220"/>
      <c r="F7" s="220"/>
      <c r="G7" s="220"/>
      <c r="H7" s="221"/>
      <c r="I7" s="221"/>
      <c r="J7" s="221"/>
      <c r="K7" s="24"/>
      <c r="L7" s="24"/>
      <c r="M7" s="219"/>
      <c r="N7" s="24"/>
      <c r="O7" s="24"/>
      <c r="P7" s="24"/>
      <c r="Q7" s="24"/>
      <c r="R7" s="222"/>
      <c r="S7" s="315"/>
      <c r="T7" s="205"/>
      <c r="U7" s="202"/>
    </row>
    <row r="8" spans="2:21" customFormat="1" ht="21.75" customHeight="1">
      <c r="B8" s="219"/>
      <c r="C8" s="24"/>
      <c r="D8" s="235"/>
      <c r="E8" s="220"/>
      <c r="F8" s="220"/>
      <c r="G8" s="220"/>
      <c r="H8" s="368"/>
      <c r="I8" s="368"/>
      <c r="J8" s="368"/>
      <c r="K8" s="369"/>
      <c r="L8" s="369"/>
      <c r="M8" s="364"/>
      <c r="N8" s="365"/>
      <c r="O8" s="365"/>
      <c r="P8" s="365"/>
      <c r="Q8" s="365"/>
      <c r="R8" s="366"/>
      <c r="S8" s="315"/>
      <c r="T8" s="205"/>
      <c r="U8" s="202"/>
    </row>
    <row r="9" spans="2:21" customFormat="1" ht="21.75" customHeight="1">
      <c r="B9" s="219"/>
      <c r="C9" s="24"/>
      <c r="D9" s="235"/>
      <c r="E9" s="220"/>
      <c r="F9" s="220"/>
      <c r="G9" s="220"/>
      <c r="H9" s="221"/>
      <c r="I9" s="221"/>
      <c r="J9" s="221"/>
      <c r="K9" s="24"/>
      <c r="L9" s="266"/>
      <c r="M9" s="367"/>
      <c r="N9" s="365"/>
      <c r="O9" s="365"/>
      <c r="P9" s="365"/>
      <c r="Q9" s="365"/>
      <c r="R9" s="366"/>
      <c r="S9" s="315"/>
      <c r="T9" s="205"/>
      <c r="U9" s="202"/>
    </row>
    <row r="10" spans="2:21" customFormat="1" ht="21.75" customHeight="1">
      <c r="B10" s="219"/>
      <c r="C10" s="24"/>
      <c r="D10" s="235"/>
      <c r="E10" s="220"/>
      <c r="F10" s="220"/>
      <c r="G10" s="220"/>
      <c r="H10" s="368"/>
      <c r="I10" s="368"/>
      <c r="J10" s="368"/>
      <c r="K10" s="369"/>
      <c r="L10" s="369"/>
      <c r="M10" s="367"/>
      <c r="N10" s="365"/>
      <c r="O10" s="365"/>
      <c r="P10" s="365"/>
      <c r="Q10" s="365"/>
      <c r="R10" s="366"/>
      <c r="S10" s="315"/>
      <c r="T10" s="205"/>
      <c r="U10" s="202"/>
    </row>
    <row r="11" spans="2:21" customFormat="1" ht="21.75" customHeight="1">
      <c r="B11" s="219"/>
      <c r="C11" s="24"/>
      <c r="D11" s="235"/>
      <c r="E11" s="220"/>
      <c r="F11" s="220"/>
      <c r="G11" s="220"/>
      <c r="H11" s="221"/>
      <c r="I11" s="221"/>
      <c r="J11" s="221"/>
      <c r="K11" s="24"/>
      <c r="L11" s="266"/>
      <c r="M11" s="367"/>
      <c r="N11" s="365"/>
      <c r="O11" s="365"/>
      <c r="P11" s="365"/>
      <c r="Q11" s="365"/>
      <c r="R11" s="366"/>
      <c r="S11" s="315"/>
      <c r="T11" s="205"/>
      <c r="U11" s="202"/>
    </row>
    <row r="12" spans="2:21" customFormat="1" ht="21.75" customHeight="1">
      <c r="B12" s="219"/>
      <c r="C12" s="24"/>
      <c r="D12" s="235"/>
      <c r="E12" s="220"/>
      <c r="F12" s="220"/>
      <c r="G12" s="220"/>
      <c r="H12" s="370"/>
      <c r="I12" s="370"/>
      <c r="J12" s="370"/>
      <c r="K12" s="371"/>
      <c r="L12" s="372"/>
      <c r="M12" s="367"/>
      <c r="N12" s="365"/>
      <c r="O12" s="365"/>
      <c r="P12" s="365"/>
      <c r="Q12" s="365"/>
      <c r="R12" s="366"/>
      <c r="S12" s="315"/>
      <c r="T12" s="205"/>
      <c r="U12" s="202"/>
    </row>
    <row r="13" spans="2:21" customFormat="1" ht="21.75" customHeight="1">
      <c r="B13" s="219"/>
      <c r="C13" s="24"/>
      <c r="D13" s="235"/>
      <c r="E13" s="220"/>
      <c r="F13" s="220"/>
      <c r="G13" s="220"/>
      <c r="H13" s="371"/>
      <c r="I13" s="371"/>
      <c r="J13" s="371"/>
      <c r="K13" s="371"/>
      <c r="L13" s="372"/>
      <c r="M13" s="367"/>
      <c r="N13" s="365"/>
      <c r="O13" s="365"/>
      <c r="P13" s="365"/>
      <c r="Q13" s="365"/>
      <c r="R13" s="366"/>
      <c r="S13" s="315"/>
      <c r="T13" s="205"/>
      <c r="U13" s="202"/>
    </row>
    <row r="14" spans="2:21" customFormat="1" ht="21.75" customHeight="1">
      <c r="B14" s="219"/>
      <c r="C14" s="24"/>
      <c r="D14" s="235"/>
      <c r="E14" s="220"/>
      <c r="F14" s="220"/>
      <c r="G14" s="220"/>
      <c r="H14" s="370"/>
      <c r="I14" s="370"/>
      <c r="J14" s="370"/>
      <c r="K14" s="373"/>
      <c r="L14" s="372"/>
      <c r="M14" s="367"/>
      <c r="N14" s="365"/>
      <c r="O14" s="365"/>
      <c r="P14" s="365"/>
      <c r="Q14" s="365"/>
      <c r="R14" s="366"/>
      <c r="S14" s="315"/>
      <c r="T14" s="205"/>
      <c r="U14" s="202"/>
    </row>
    <row r="15" spans="2:21" customFormat="1" ht="21.75" customHeight="1">
      <c r="B15" s="219"/>
      <c r="C15" s="24"/>
      <c r="D15" s="233"/>
      <c r="E15" s="24"/>
      <c r="F15" s="24"/>
      <c r="G15" s="24"/>
      <c r="H15" s="373"/>
      <c r="I15" s="373"/>
      <c r="J15" s="373"/>
      <c r="K15" s="373"/>
      <c r="L15" s="372"/>
      <c r="M15" s="367"/>
      <c r="N15" s="365"/>
      <c r="O15" s="365"/>
      <c r="P15" s="365"/>
      <c r="Q15" s="365"/>
      <c r="R15" s="366"/>
      <c r="S15" s="315"/>
      <c r="T15" s="205"/>
      <c r="U15" s="202"/>
    </row>
    <row r="16" spans="2:21" customFormat="1" ht="21.75" customHeight="1">
      <c r="B16" s="219"/>
      <c r="C16" s="24"/>
      <c r="D16" s="233" t="s">
        <v>282</v>
      </c>
      <c r="E16" s="24"/>
      <c r="F16" s="24"/>
      <c r="G16" s="24"/>
      <c r="H16" s="368"/>
      <c r="I16" s="368"/>
      <c r="J16" s="368"/>
      <c r="K16" s="362"/>
      <c r="L16" s="374"/>
      <c r="M16" s="367"/>
      <c r="N16" s="365"/>
      <c r="O16" s="365"/>
      <c r="P16" s="365"/>
      <c r="Q16" s="365"/>
      <c r="R16" s="366"/>
      <c r="S16" s="315"/>
      <c r="T16" s="205"/>
      <c r="U16" s="202"/>
    </row>
    <row r="17" spans="2:21" customFormat="1" ht="21.75" customHeight="1">
      <c r="B17" s="219"/>
      <c r="C17" s="24"/>
      <c r="D17" s="233"/>
      <c r="E17" s="24"/>
      <c r="F17" s="24"/>
      <c r="G17" s="24"/>
      <c r="H17" s="221"/>
      <c r="I17" s="221"/>
      <c r="J17" s="221"/>
      <c r="K17" s="24"/>
      <c r="L17" s="266"/>
      <c r="M17" s="367"/>
      <c r="N17" s="365"/>
      <c r="O17" s="365"/>
      <c r="P17" s="365"/>
      <c r="Q17" s="365"/>
      <c r="R17" s="366"/>
      <c r="S17" s="315"/>
      <c r="T17" s="205"/>
      <c r="U17" s="202"/>
    </row>
    <row r="18" spans="2:21" customFormat="1" ht="21.75" customHeight="1">
      <c r="B18" s="219"/>
      <c r="C18" s="24"/>
      <c r="D18" s="233" t="s">
        <v>273</v>
      </c>
      <c r="E18" s="24"/>
      <c r="F18" s="24"/>
      <c r="G18" s="24"/>
      <c r="H18" s="268"/>
      <c r="I18" s="268"/>
      <c r="J18" s="268"/>
      <c r="K18" s="24"/>
      <c r="L18" s="266"/>
      <c r="M18" s="367"/>
      <c r="N18" s="365"/>
      <c r="O18" s="365"/>
      <c r="P18" s="365"/>
      <c r="Q18" s="365"/>
      <c r="R18" s="366"/>
      <c r="S18" s="315"/>
      <c r="T18" s="205"/>
      <c r="U18" s="202"/>
    </row>
    <row r="19" spans="2:21" customFormat="1" ht="21.75" customHeight="1">
      <c r="B19" s="219"/>
      <c r="C19" s="24"/>
      <c r="D19" s="233"/>
      <c r="E19" s="24"/>
      <c r="F19" s="24"/>
      <c r="G19" s="24"/>
      <c r="H19" s="237"/>
      <c r="I19" s="237"/>
      <c r="J19" s="237"/>
      <c r="K19" s="24"/>
      <c r="L19" s="266"/>
      <c r="M19" s="367"/>
      <c r="N19" s="365"/>
      <c r="O19" s="365"/>
      <c r="P19" s="365"/>
      <c r="Q19" s="365"/>
      <c r="R19" s="366"/>
      <c r="S19" s="315"/>
      <c r="T19" s="205"/>
      <c r="U19" s="202"/>
    </row>
    <row r="20" spans="2:21" customFormat="1" ht="21.75" customHeight="1">
      <c r="B20" s="219"/>
      <c r="C20" s="24"/>
      <c r="D20" s="233" t="s">
        <v>283</v>
      </c>
      <c r="E20" s="24"/>
      <c r="F20" s="24"/>
      <c r="G20" s="24"/>
      <c r="H20" s="268"/>
      <c r="I20" s="298" t="str">
        <f>V20&amp;"～"&amp;W20</f>
        <v>～</v>
      </c>
      <c r="J20" s="268"/>
      <c r="K20" s="297"/>
      <c r="L20" s="268"/>
      <c r="M20" s="367"/>
      <c r="N20" s="365"/>
      <c r="O20" s="365"/>
      <c r="P20" s="365"/>
      <c r="Q20" s="365"/>
      <c r="R20" s="366"/>
      <c r="S20" s="315"/>
      <c r="T20" s="205"/>
      <c r="U20" s="202"/>
    </row>
    <row r="21" spans="2:21" customFormat="1" ht="21.75" customHeight="1" thickBot="1">
      <c r="B21" s="223"/>
      <c r="C21" s="224"/>
      <c r="D21" s="239"/>
      <c r="E21" s="224"/>
      <c r="F21" s="224"/>
      <c r="G21" s="224"/>
      <c r="H21" s="240"/>
      <c r="I21" s="240"/>
      <c r="J21" s="240"/>
      <c r="K21" s="224"/>
      <c r="L21" s="265"/>
      <c r="M21" s="367"/>
      <c r="N21" s="365"/>
      <c r="O21" s="365"/>
      <c r="P21" s="365"/>
      <c r="Q21" s="365"/>
      <c r="R21" s="366"/>
      <c r="S21" s="315"/>
      <c r="T21" s="205"/>
      <c r="U21" s="202"/>
    </row>
    <row r="22" spans="2:21" customFormat="1" ht="21.75" customHeight="1">
      <c r="B22" s="219"/>
      <c r="C22" s="24"/>
      <c r="D22" s="233"/>
      <c r="E22" s="24"/>
      <c r="F22" s="24"/>
      <c r="G22" s="24"/>
      <c r="H22" s="221"/>
      <c r="I22" s="221"/>
      <c r="J22" s="221"/>
      <c r="K22" s="24"/>
      <c r="L22" s="266"/>
      <c r="M22" s="367"/>
      <c r="N22" s="365"/>
      <c r="O22" s="365"/>
      <c r="P22" s="365"/>
      <c r="Q22" s="365"/>
      <c r="R22" s="366"/>
      <c r="S22" s="315"/>
      <c r="T22" s="205"/>
      <c r="U22" s="202"/>
    </row>
    <row r="23" spans="2:21" customFormat="1" ht="21.75" customHeight="1">
      <c r="B23" s="219"/>
      <c r="C23" s="24"/>
      <c r="D23" s="238" t="s">
        <v>284</v>
      </c>
      <c r="E23" s="24"/>
      <c r="F23" s="24"/>
      <c r="G23" s="24"/>
      <c r="H23" s="221"/>
      <c r="I23" s="221"/>
      <c r="J23" s="300"/>
      <c r="K23" s="24"/>
      <c r="L23" s="266"/>
      <c r="M23" s="367"/>
      <c r="N23" s="365"/>
      <c r="O23" s="365"/>
      <c r="P23" s="365"/>
      <c r="Q23" s="365"/>
      <c r="R23" s="366"/>
      <c r="S23" s="315"/>
      <c r="T23" s="205"/>
      <c r="U23" s="202"/>
    </row>
    <row r="24" spans="2:21" customFormat="1" ht="21.75" customHeight="1">
      <c r="B24" s="219"/>
      <c r="C24" s="24"/>
      <c r="D24" s="233"/>
      <c r="E24" s="24"/>
      <c r="F24" s="24"/>
      <c r="G24" s="24"/>
      <c r="H24" s="221"/>
      <c r="I24" s="221"/>
      <c r="J24" s="221"/>
      <c r="K24" s="24"/>
      <c r="L24" s="266"/>
      <c r="M24" s="367"/>
      <c r="N24" s="365"/>
      <c r="O24" s="365"/>
      <c r="P24" s="365"/>
      <c r="Q24" s="365"/>
      <c r="R24" s="366"/>
      <c r="S24" s="315"/>
      <c r="T24" s="205"/>
      <c r="U24" s="202"/>
    </row>
    <row r="25" spans="2:21" customFormat="1" ht="21.75" customHeight="1">
      <c r="B25" s="219"/>
      <c r="C25" s="24"/>
      <c r="D25" s="233" t="s">
        <v>285</v>
      </c>
      <c r="E25" s="24"/>
      <c r="F25" s="24"/>
      <c r="G25" s="24"/>
      <c r="H25" s="221"/>
      <c r="I25" s="221"/>
      <c r="J25" s="300"/>
      <c r="K25" s="24"/>
      <c r="L25" s="266"/>
      <c r="M25" s="367"/>
      <c r="N25" s="365"/>
      <c r="O25" s="365"/>
      <c r="P25" s="365"/>
      <c r="Q25" s="365"/>
      <c r="R25" s="366"/>
      <c r="S25" s="315"/>
      <c r="T25" s="205"/>
      <c r="U25" s="202"/>
    </row>
    <row r="26" spans="2:21" customFormat="1" ht="21.75" customHeight="1">
      <c r="B26" s="219"/>
      <c r="C26" s="24"/>
      <c r="D26" s="233"/>
      <c r="E26" s="24"/>
      <c r="F26" s="24"/>
      <c r="G26" s="24"/>
      <c r="H26" s="221"/>
      <c r="I26" s="221"/>
      <c r="J26" s="221"/>
      <c r="K26" s="24"/>
      <c r="L26" s="266"/>
      <c r="M26" s="367"/>
      <c r="N26" s="365"/>
      <c r="O26" s="365"/>
      <c r="P26" s="365"/>
      <c r="Q26" s="365"/>
      <c r="R26" s="366"/>
      <c r="S26" s="315"/>
      <c r="T26" s="205"/>
      <c r="U26" s="202"/>
    </row>
    <row r="27" spans="2:21" customFormat="1" ht="21.75" customHeight="1">
      <c r="B27" s="219"/>
      <c r="C27" s="24"/>
      <c r="D27" s="233" t="s">
        <v>286</v>
      </c>
      <c r="E27" s="24"/>
      <c r="F27" s="24"/>
      <c r="G27" s="24"/>
      <c r="H27" s="221"/>
      <c r="I27" s="221"/>
      <c r="J27" s="300"/>
      <c r="K27" s="24"/>
      <c r="L27" s="266"/>
      <c r="M27" s="367"/>
      <c r="N27" s="365"/>
      <c r="O27" s="365"/>
      <c r="P27" s="365"/>
      <c r="Q27" s="365"/>
      <c r="R27" s="366"/>
      <c r="S27" s="315"/>
      <c r="T27" s="205"/>
      <c r="U27" s="202"/>
    </row>
    <row r="28" spans="2:21" customFormat="1" ht="9" customHeight="1">
      <c r="B28" s="219"/>
      <c r="C28" s="24"/>
      <c r="D28" s="233"/>
      <c r="E28" s="24"/>
      <c r="F28" s="24"/>
      <c r="G28" s="24"/>
      <c r="H28" s="221"/>
      <c r="I28" s="221"/>
      <c r="J28" s="221"/>
      <c r="K28" s="24"/>
      <c r="L28" s="266"/>
      <c r="M28" s="367"/>
      <c r="N28" s="365"/>
      <c r="O28" s="365"/>
      <c r="P28" s="365"/>
      <c r="Q28" s="365"/>
      <c r="R28" s="366"/>
      <c r="S28" s="315"/>
      <c r="T28" s="205"/>
      <c r="U28" s="202"/>
    </row>
    <row r="29" spans="2:21" customFormat="1" ht="18" customHeight="1" thickBot="1">
      <c r="B29" s="223"/>
      <c r="C29" s="224"/>
      <c r="D29" s="239"/>
      <c r="E29" s="224"/>
      <c r="F29" s="224"/>
      <c r="G29" s="224"/>
      <c r="H29" s="240"/>
      <c r="I29" s="240"/>
      <c r="J29" s="240"/>
      <c r="K29" s="224"/>
      <c r="L29" s="224"/>
      <c r="M29" s="223"/>
      <c r="N29" s="224"/>
      <c r="O29" s="224"/>
      <c r="P29" s="224"/>
      <c r="Q29" s="224"/>
      <c r="R29" s="225"/>
      <c r="S29" s="315"/>
      <c r="T29" s="205">
        <f>ROW()</f>
        <v>29</v>
      </c>
      <c r="U29" s="202"/>
    </row>
    <row r="30" spans="2:21" customFormat="1" ht="24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315">
        <v>1</v>
      </c>
      <c r="N30" s="24"/>
      <c r="O30" s="24"/>
      <c r="P30" s="24"/>
      <c r="Q30" s="24"/>
      <c r="R30" s="24"/>
      <c r="S30" s="315"/>
      <c r="T30" s="205"/>
      <c r="U30" s="202"/>
    </row>
    <row r="31" spans="2:21" customFormat="1" ht="10.5" customHeight="1" thickBot="1">
      <c r="S31" s="317"/>
      <c r="T31" s="205"/>
      <c r="U31" s="202"/>
    </row>
    <row r="32" spans="2:21" ht="33.75" customHeight="1" thickBot="1">
      <c r="B32" s="375" t="s">
        <v>291</v>
      </c>
      <c r="C32" s="376"/>
      <c r="D32" s="376"/>
      <c r="E32" s="376"/>
      <c r="F32" s="376"/>
      <c r="G32" s="267" t="s">
        <v>378</v>
      </c>
      <c r="H32" s="391"/>
      <c r="I32" s="391"/>
      <c r="J32" s="391"/>
      <c r="K32" s="392"/>
      <c r="L32" s="392"/>
      <c r="M32" s="392"/>
      <c r="N32" s="392"/>
      <c r="O32" s="392"/>
      <c r="P32" s="151"/>
      <c r="Q32" s="151"/>
      <c r="R32" s="153"/>
      <c r="S32" s="318"/>
    </row>
    <row r="33" spans="2:21" ht="21" customHeight="1" thickBot="1">
      <c r="N33" s="403"/>
      <c r="O33" s="403"/>
      <c r="P33" s="403"/>
      <c r="Q33" s="403"/>
      <c r="R33" s="403"/>
    </row>
    <row r="34" spans="2:21" s="141" customFormat="1" ht="23.25" customHeight="1" thickBot="1">
      <c r="B34" s="389" t="s">
        <v>287</v>
      </c>
      <c r="C34" s="387"/>
      <c r="D34" s="387"/>
      <c r="E34" s="387"/>
      <c r="F34" s="387"/>
      <c r="G34" s="387"/>
      <c r="H34" s="387"/>
      <c r="I34" s="387"/>
      <c r="J34" s="390"/>
      <c r="K34" s="264" t="s">
        <v>288</v>
      </c>
      <c r="L34" s="264" t="s">
        <v>289</v>
      </c>
      <c r="M34" s="264" t="s">
        <v>190</v>
      </c>
      <c r="N34" s="264" t="s">
        <v>191</v>
      </c>
      <c r="O34" s="386" t="s">
        <v>290</v>
      </c>
      <c r="P34" s="387"/>
      <c r="Q34" s="387"/>
      <c r="R34" s="388"/>
      <c r="S34" s="320"/>
      <c r="T34" s="207"/>
      <c r="U34" s="204"/>
    </row>
    <row r="35" spans="2:21" s="141" customFormat="1" ht="13.5" customHeight="1">
      <c r="B35" s="241" t="str">
        <f>IF(AND($T35=0,$U35="工事合計"),"工事費計",IF(AND($T35=0,$U35="契約保証費"),"契約保証費計",IF($T35=0,IF($U35="","",$U35),"")))</f>
        <v/>
      </c>
      <c r="C35" s="242" t="str">
        <f>IF($T35=1,IF($U35="","",$U35),"")</f>
        <v/>
      </c>
      <c r="D35" s="242" t="str">
        <f>IF($T35=2,IF($U35="","",$U35),"")</f>
        <v/>
      </c>
      <c r="E35" s="242" t="str">
        <f>IF($T35=3,IF($U35="","",$U35),"")</f>
        <v/>
      </c>
      <c r="F35" s="242" t="str">
        <f>IF($T35=4,IF($U35="","",$U35),"")</f>
        <v/>
      </c>
      <c r="G35" s="242" t="str">
        <f>IF($T35=5,IF($U35="","",$U35),"")</f>
        <v/>
      </c>
      <c r="H35" s="242" t="str">
        <f>IF($T35=6,IF($U35="","",$U35),"")</f>
        <v/>
      </c>
      <c r="I35" s="242"/>
      <c r="J35" s="242"/>
      <c r="K35" s="243"/>
      <c r="L35" s="244"/>
      <c r="M35" s="244"/>
      <c r="N35" s="244"/>
      <c r="O35" s="226"/>
      <c r="P35" s="384"/>
      <c r="Q35" s="385"/>
      <c r="R35" s="372"/>
      <c r="S35" s="321"/>
      <c r="T35" s="207"/>
      <c r="U35" s="204"/>
    </row>
    <row r="36" spans="2:21" s="141" customFormat="1" ht="27" customHeight="1">
      <c r="B36" s="245" t="str">
        <f t="shared" ref="B36:B58" si="0">IF(AND($T36=0,$U36="工事合計"),"工事費計",IF(AND($T36=0,$U36="契約保証費"),"契約保証費計",IF($T36=0,IF($U36="","",$U36),"")))</f>
        <v/>
      </c>
      <c r="C36" s="246" t="str">
        <f>IF($T36=1,IF($U36="","",$U36),"")</f>
        <v/>
      </c>
      <c r="D36" s="246" t="str">
        <f>IF($T36=2,IF($U36="","",$U36),"")</f>
        <v/>
      </c>
      <c r="E36" s="246" t="str">
        <f>IF($T36=3,IF($U36="","",$U36),"")</f>
        <v/>
      </c>
      <c r="F36" s="246" t="str">
        <f>IF($T36=4,IF($U36="","",$U36),"")</f>
        <v/>
      </c>
      <c r="G36" s="246" t="str">
        <f>IF($T36=5,IF($U36="","",$U36),"")</f>
        <v/>
      </c>
      <c r="H36" s="246" t="str">
        <f>IF($T36=6,IF($U36="","",$U36),"")</f>
        <v/>
      </c>
      <c r="I36" s="246"/>
      <c r="J36" s="246"/>
      <c r="K36" s="247"/>
      <c r="L36" s="248"/>
      <c r="M36" s="249"/>
      <c r="N36" s="250"/>
      <c r="O36" s="228"/>
      <c r="P36" s="381"/>
      <c r="Q36" s="382"/>
      <c r="R36" s="383"/>
      <c r="S36" s="321"/>
      <c r="T36" s="207"/>
      <c r="U36" s="204"/>
    </row>
    <row r="37" spans="2:21" s="141" customFormat="1" ht="13.5" customHeight="1">
      <c r="B37" s="241" t="str">
        <f t="shared" si="0"/>
        <v/>
      </c>
      <c r="C37" s="252" t="str">
        <f t="shared" ref="C37:C58" si="1">IF($T37=1,IF($U37="","",$U37),"")</f>
        <v/>
      </c>
      <c r="D37" s="252" t="str">
        <f t="shared" ref="D37:D58" si="2">IF($T37=2,IF($U37="","",$U37),"")</f>
        <v/>
      </c>
      <c r="E37" s="252" t="str">
        <f t="shared" ref="E37:E58" si="3">IF($T37=3,IF($U37="","",$U37),"")</f>
        <v/>
      </c>
      <c r="F37" s="252" t="str">
        <f t="shared" ref="F37:F58" si="4">IF($T37=4,IF($U37="","",$U37),"")</f>
        <v/>
      </c>
      <c r="G37" s="252" t="str">
        <f t="shared" ref="G37:G58" si="5">IF($T37=5,IF($U37="","",$U37),"")</f>
        <v/>
      </c>
      <c r="H37" s="252" t="str">
        <f t="shared" ref="H37:H58" si="6">IF($T37=6,IF($U37="","",$U37),"")</f>
        <v/>
      </c>
      <c r="I37" s="252"/>
      <c r="J37" s="252"/>
      <c r="K37" s="253"/>
      <c r="L37" s="254"/>
      <c r="M37" s="254"/>
      <c r="N37" s="254"/>
      <c r="O37" s="227"/>
      <c r="P37" s="378"/>
      <c r="Q37" s="379"/>
      <c r="R37" s="380"/>
      <c r="S37" s="321"/>
      <c r="T37" s="207"/>
      <c r="U37" s="204"/>
    </row>
    <row r="38" spans="2:21" s="141" customFormat="1" ht="27" customHeight="1">
      <c r="B38" s="241" t="str">
        <f t="shared" si="0"/>
        <v/>
      </c>
      <c r="C38" s="246" t="str">
        <f t="shared" si="1"/>
        <v/>
      </c>
      <c r="D38" s="246" t="str">
        <f t="shared" si="2"/>
        <v/>
      </c>
      <c r="E38" s="246" t="str">
        <f t="shared" si="3"/>
        <v/>
      </c>
      <c r="F38" s="246" t="str">
        <f t="shared" si="4"/>
        <v/>
      </c>
      <c r="G38" s="246" t="str">
        <f t="shared" si="5"/>
        <v/>
      </c>
      <c r="H38" s="246" t="str">
        <f t="shared" si="6"/>
        <v/>
      </c>
      <c r="I38" s="246"/>
      <c r="J38" s="246"/>
      <c r="K38" s="247"/>
      <c r="L38" s="248"/>
      <c r="M38" s="249"/>
      <c r="N38" s="250"/>
      <c r="O38" s="228"/>
      <c r="P38" s="381"/>
      <c r="Q38" s="382"/>
      <c r="R38" s="383"/>
      <c r="S38" s="321"/>
      <c r="T38" s="207"/>
      <c r="U38" s="204"/>
    </row>
    <row r="39" spans="2:21" s="141" customFormat="1" ht="13.5" customHeight="1">
      <c r="B39" s="251" t="str">
        <f t="shared" si="0"/>
        <v/>
      </c>
      <c r="C39" s="252" t="str">
        <f t="shared" si="1"/>
        <v/>
      </c>
      <c r="D39" s="252" t="str">
        <f t="shared" si="2"/>
        <v/>
      </c>
      <c r="E39" s="252" t="str">
        <f t="shared" si="3"/>
        <v/>
      </c>
      <c r="F39" s="252" t="str">
        <f t="shared" si="4"/>
        <v/>
      </c>
      <c r="G39" s="252" t="str">
        <f t="shared" si="5"/>
        <v/>
      </c>
      <c r="H39" s="252" t="str">
        <f t="shared" si="6"/>
        <v/>
      </c>
      <c r="I39" s="252"/>
      <c r="J39" s="252"/>
      <c r="K39" s="253"/>
      <c r="L39" s="254"/>
      <c r="M39" s="254"/>
      <c r="N39" s="254"/>
      <c r="O39" s="227"/>
      <c r="P39" s="378"/>
      <c r="Q39" s="379"/>
      <c r="R39" s="380"/>
      <c r="S39" s="321"/>
      <c r="T39" s="207"/>
      <c r="U39" s="204"/>
    </row>
    <row r="40" spans="2:21" s="141" customFormat="1" ht="27" customHeight="1">
      <c r="B40" s="245" t="str">
        <f t="shared" si="0"/>
        <v/>
      </c>
      <c r="C40" s="246" t="str">
        <f t="shared" si="1"/>
        <v/>
      </c>
      <c r="D40" s="246" t="str">
        <f t="shared" si="2"/>
        <v/>
      </c>
      <c r="E40" s="246" t="str">
        <f t="shared" si="3"/>
        <v/>
      </c>
      <c r="F40" s="246" t="str">
        <f t="shared" si="4"/>
        <v/>
      </c>
      <c r="G40" s="246" t="str">
        <f t="shared" si="5"/>
        <v/>
      </c>
      <c r="H40" s="246" t="str">
        <f t="shared" si="6"/>
        <v/>
      </c>
      <c r="I40" s="246"/>
      <c r="J40" s="246"/>
      <c r="K40" s="247"/>
      <c r="L40" s="248"/>
      <c r="M40" s="249"/>
      <c r="N40" s="250"/>
      <c r="O40" s="228"/>
      <c r="P40" s="381"/>
      <c r="Q40" s="382"/>
      <c r="R40" s="383"/>
      <c r="S40" s="321"/>
      <c r="T40" s="207"/>
      <c r="U40" s="204"/>
    </row>
    <row r="41" spans="2:21" s="141" customFormat="1" ht="13.5" customHeight="1">
      <c r="B41" s="241" t="str">
        <f t="shared" si="0"/>
        <v/>
      </c>
      <c r="C41" s="242" t="str">
        <f t="shared" si="1"/>
        <v/>
      </c>
      <c r="D41" s="242" t="str">
        <f t="shared" si="2"/>
        <v/>
      </c>
      <c r="E41" s="242" t="str">
        <f t="shared" si="3"/>
        <v/>
      </c>
      <c r="F41" s="242" t="str">
        <f t="shared" si="4"/>
        <v/>
      </c>
      <c r="G41" s="242" t="str">
        <f t="shared" si="5"/>
        <v/>
      </c>
      <c r="H41" s="242" t="str">
        <f t="shared" si="6"/>
        <v/>
      </c>
      <c r="I41" s="242"/>
      <c r="J41" s="242"/>
      <c r="K41" s="243"/>
      <c r="L41" s="244"/>
      <c r="M41" s="244"/>
      <c r="N41" s="254"/>
      <c r="O41" s="227"/>
      <c r="P41" s="378"/>
      <c r="Q41" s="379"/>
      <c r="R41" s="380"/>
      <c r="S41" s="321"/>
      <c r="T41" s="207"/>
      <c r="U41" s="204"/>
    </row>
    <row r="42" spans="2:21" s="141" customFormat="1" ht="27" customHeight="1">
      <c r="B42" s="241" t="str">
        <f t="shared" si="0"/>
        <v/>
      </c>
      <c r="C42" s="242" t="str">
        <f t="shared" si="1"/>
        <v/>
      </c>
      <c r="D42" s="242" t="str">
        <f t="shared" si="2"/>
        <v/>
      </c>
      <c r="E42" s="242" t="str">
        <f t="shared" si="3"/>
        <v/>
      </c>
      <c r="F42" s="242" t="str">
        <f t="shared" si="4"/>
        <v/>
      </c>
      <c r="G42" s="242" t="str">
        <f t="shared" si="5"/>
        <v/>
      </c>
      <c r="H42" s="242" t="str">
        <f t="shared" si="6"/>
        <v/>
      </c>
      <c r="I42" s="242"/>
      <c r="J42" s="242"/>
      <c r="K42" s="255"/>
      <c r="L42" s="256"/>
      <c r="M42" s="257"/>
      <c r="N42" s="250"/>
      <c r="O42" s="228"/>
      <c r="P42" s="381"/>
      <c r="Q42" s="382"/>
      <c r="R42" s="383"/>
      <c r="S42" s="321"/>
      <c r="T42" s="207"/>
      <c r="U42" s="204"/>
    </row>
    <row r="43" spans="2:21" s="141" customFormat="1" ht="13.5" customHeight="1">
      <c r="B43" s="251" t="str">
        <f t="shared" si="0"/>
        <v/>
      </c>
      <c r="C43" s="252" t="str">
        <f t="shared" si="1"/>
        <v/>
      </c>
      <c r="D43" s="252" t="str">
        <f t="shared" si="2"/>
        <v/>
      </c>
      <c r="E43" s="252" t="str">
        <f t="shared" si="3"/>
        <v/>
      </c>
      <c r="F43" s="252" t="str">
        <f t="shared" si="4"/>
        <v/>
      </c>
      <c r="G43" s="252" t="str">
        <f t="shared" si="5"/>
        <v/>
      </c>
      <c r="H43" s="252" t="str">
        <f t="shared" si="6"/>
        <v/>
      </c>
      <c r="I43" s="252"/>
      <c r="J43" s="252"/>
      <c r="K43" s="253"/>
      <c r="L43" s="254"/>
      <c r="M43" s="254"/>
      <c r="N43" s="254"/>
      <c r="O43" s="227"/>
      <c r="P43" s="378"/>
      <c r="Q43" s="379"/>
      <c r="R43" s="380"/>
      <c r="S43" s="321"/>
      <c r="T43" s="207"/>
      <c r="U43" s="204"/>
    </row>
    <row r="44" spans="2:21" s="141" customFormat="1" ht="27" customHeight="1">
      <c r="B44" s="245" t="str">
        <f t="shared" si="0"/>
        <v/>
      </c>
      <c r="C44" s="246" t="str">
        <f t="shared" si="1"/>
        <v/>
      </c>
      <c r="D44" s="246" t="str">
        <f t="shared" si="2"/>
        <v/>
      </c>
      <c r="E44" s="246" t="str">
        <f t="shared" si="3"/>
        <v/>
      </c>
      <c r="F44" s="246" t="str">
        <f t="shared" si="4"/>
        <v/>
      </c>
      <c r="G44" s="246" t="str">
        <f t="shared" si="5"/>
        <v/>
      </c>
      <c r="H44" s="246" t="str">
        <f t="shared" si="6"/>
        <v/>
      </c>
      <c r="I44" s="246"/>
      <c r="J44" s="246"/>
      <c r="K44" s="247"/>
      <c r="L44" s="248"/>
      <c r="M44" s="249"/>
      <c r="N44" s="250"/>
      <c r="O44" s="228"/>
      <c r="P44" s="381"/>
      <c r="Q44" s="382"/>
      <c r="R44" s="383"/>
      <c r="S44" s="321"/>
      <c r="T44" s="207"/>
      <c r="U44" s="204"/>
    </row>
    <row r="45" spans="2:21" s="141" customFormat="1" ht="13.5" customHeight="1">
      <c r="B45" s="241" t="str">
        <f t="shared" si="0"/>
        <v/>
      </c>
      <c r="C45" s="242" t="str">
        <f t="shared" si="1"/>
        <v/>
      </c>
      <c r="D45" s="242" t="str">
        <f t="shared" si="2"/>
        <v/>
      </c>
      <c r="E45" s="242" t="str">
        <f t="shared" si="3"/>
        <v/>
      </c>
      <c r="F45" s="242" t="str">
        <f t="shared" si="4"/>
        <v/>
      </c>
      <c r="G45" s="242" t="str">
        <f t="shared" si="5"/>
        <v/>
      </c>
      <c r="H45" s="242" t="str">
        <f t="shared" si="6"/>
        <v/>
      </c>
      <c r="I45" s="242"/>
      <c r="J45" s="242"/>
      <c r="K45" s="243"/>
      <c r="L45" s="244"/>
      <c r="M45" s="254"/>
      <c r="N45" s="254"/>
      <c r="O45" s="227"/>
      <c r="P45" s="378"/>
      <c r="Q45" s="379"/>
      <c r="R45" s="380"/>
      <c r="S45" s="321"/>
      <c r="T45" s="207"/>
      <c r="U45" s="204"/>
    </row>
    <row r="46" spans="2:21" s="141" customFormat="1" ht="27" customHeight="1">
      <c r="B46" s="241" t="str">
        <f t="shared" si="0"/>
        <v/>
      </c>
      <c r="C46" s="242" t="str">
        <f t="shared" si="1"/>
        <v/>
      </c>
      <c r="D46" s="242" t="str">
        <f t="shared" si="2"/>
        <v/>
      </c>
      <c r="E46" s="242" t="str">
        <f t="shared" si="3"/>
        <v/>
      </c>
      <c r="F46" s="242" t="str">
        <f t="shared" si="4"/>
        <v/>
      </c>
      <c r="G46" s="242" t="str">
        <f t="shared" si="5"/>
        <v/>
      </c>
      <c r="H46" s="242" t="str">
        <f t="shared" si="6"/>
        <v/>
      </c>
      <c r="I46" s="242"/>
      <c r="J46" s="242"/>
      <c r="K46" s="255"/>
      <c r="L46" s="256"/>
      <c r="M46" s="249"/>
      <c r="N46" s="250"/>
      <c r="O46" s="228"/>
      <c r="P46" s="381"/>
      <c r="Q46" s="382"/>
      <c r="R46" s="383"/>
      <c r="S46" s="321"/>
      <c r="T46" s="207"/>
      <c r="U46" s="204"/>
    </row>
    <row r="47" spans="2:21" s="141" customFormat="1" ht="13.5" customHeight="1">
      <c r="B47" s="251" t="str">
        <f t="shared" si="0"/>
        <v/>
      </c>
      <c r="C47" s="252" t="str">
        <f t="shared" si="1"/>
        <v/>
      </c>
      <c r="D47" s="252" t="str">
        <f t="shared" si="2"/>
        <v/>
      </c>
      <c r="E47" s="252" t="str">
        <f t="shared" si="3"/>
        <v/>
      </c>
      <c r="F47" s="252" t="str">
        <f t="shared" si="4"/>
        <v/>
      </c>
      <c r="G47" s="252" t="str">
        <f t="shared" si="5"/>
        <v/>
      </c>
      <c r="H47" s="252" t="str">
        <f t="shared" si="6"/>
        <v/>
      </c>
      <c r="I47" s="252"/>
      <c r="J47" s="252"/>
      <c r="K47" s="253"/>
      <c r="L47" s="254"/>
      <c r="M47" s="254"/>
      <c r="N47" s="254"/>
      <c r="O47" s="227"/>
      <c r="P47" s="378"/>
      <c r="Q47" s="379"/>
      <c r="R47" s="380"/>
      <c r="S47" s="321"/>
      <c r="T47" s="207"/>
      <c r="U47" s="204"/>
    </row>
    <row r="48" spans="2:21" s="141" customFormat="1" ht="27" customHeight="1">
      <c r="B48" s="245" t="str">
        <f t="shared" si="0"/>
        <v/>
      </c>
      <c r="C48" s="246" t="str">
        <f t="shared" si="1"/>
        <v/>
      </c>
      <c r="D48" s="246" t="str">
        <f t="shared" si="2"/>
        <v/>
      </c>
      <c r="E48" s="246" t="str">
        <f t="shared" si="3"/>
        <v/>
      </c>
      <c r="F48" s="246" t="str">
        <f t="shared" si="4"/>
        <v/>
      </c>
      <c r="G48" s="246" t="str">
        <f t="shared" si="5"/>
        <v/>
      </c>
      <c r="H48" s="246" t="str">
        <f t="shared" si="6"/>
        <v/>
      </c>
      <c r="I48" s="246"/>
      <c r="J48" s="246"/>
      <c r="K48" s="247"/>
      <c r="L48" s="248"/>
      <c r="M48" s="249"/>
      <c r="N48" s="250"/>
      <c r="O48" s="228"/>
      <c r="P48" s="381"/>
      <c r="Q48" s="382"/>
      <c r="R48" s="383"/>
      <c r="S48" s="321"/>
      <c r="T48" s="207"/>
      <c r="U48" s="204"/>
    </row>
    <row r="49" spans="2:21" s="141" customFormat="1" ht="13.5" customHeight="1">
      <c r="B49" s="241" t="str">
        <f t="shared" si="0"/>
        <v/>
      </c>
      <c r="C49" s="242" t="str">
        <f t="shared" si="1"/>
        <v/>
      </c>
      <c r="D49" s="242" t="str">
        <f t="shared" si="2"/>
        <v/>
      </c>
      <c r="E49" s="242" t="str">
        <f t="shared" si="3"/>
        <v/>
      </c>
      <c r="F49" s="242" t="str">
        <f t="shared" si="4"/>
        <v/>
      </c>
      <c r="G49" s="242" t="str">
        <f t="shared" si="5"/>
        <v/>
      </c>
      <c r="H49" s="242" t="str">
        <f t="shared" si="6"/>
        <v/>
      </c>
      <c r="I49" s="242"/>
      <c r="J49" s="242"/>
      <c r="K49" s="243"/>
      <c r="L49" s="244"/>
      <c r="M49" s="254"/>
      <c r="N49" s="254"/>
      <c r="O49" s="227"/>
      <c r="P49" s="378"/>
      <c r="Q49" s="379"/>
      <c r="R49" s="380"/>
      <c r="S49" s="321"/>
      <c r="T49" s="207"/>
      <c r="U49" s="204"/>
    </row>
    <row r="50" spans="2:21" s="141" customFormat="1" ht="27" customHeight="1">
      <c r="B50" s="241" t="str">
        <f t="shared" si="0"/>
        <v/>
      </c>
      <c r="C50" s="242" t="str">
        <f t="shared" si="1"/>
        <v/>
      </c>
      <c r="D50" s="242" t="str">
        <f t="shared" si="2"/>
        <v/>
      </c>
      <c r="E50" s="242" t="str">
        <f t="shared" si="3"/>
        <v/>
      </c>
      <c r="F50" s="242" t="str">
        <f t="shared" si="4"/>
        <v/>
      </c>
      <c r="G50" s="242" t="str">
        <f t="shared" si="5"/>
        <v/>
      </c>
      <c r="H50" s="242" t="str">
        <f t="shared" si="6"/>
        <v/>
      </c>
      <c r="I50" s="242"/>
      <c r="J50" s="242"/>
      <c r="K50" s="255"/>
      <c r="L50" s="256"/>
      <c r="M50" s="249"/>
      <c r="N50" s="250"/>
      <c r="O50" s="228"/>
      <c r="P50" s="381"/>
      <c r="Q50" s="382"/>
      <c r="R50" s="383"/>
      <c r="S50" s="321"/>
      <c r="T50" s="207"/>
      <c r="U50" s="204"/>
    </row>
    <row r="51" spans="2:21" s="141" customFormat="1" ht="13.5" customHeight="1">
      <c r="B51" s="251" t="str">
        <f t="shared" si="0"/>
        <v/>
      </c>
      <c r="C51" s="252" t="str">
        <f t="shared" si="1"/>
        <v/>
      </c>
      <c r="D51" s="252" t="str">
        <f t="shared" si="2"/>
        <v/>
      </c>
      <c r="E51" s="252" t="str">
        <f t="shared" si="3"/>
        <v/>
      </c>
      <c r="F51" s="252" t="str">
        <f t="shared" si="4"/>
        <v/>
      </c>
      <c r="G51" s="252" t="str">
        <f t="shared" si="5"/>
        <v/>
      </c>
      <c r="H51" s="252" t="str">
        <f t="shared" si="6"/>
        <v/>
      </c>
      <c r="I51" s="252"/>
      <c r="J51" s="252"/>
      <c r="K51" s="253"/>
      <c r="L51" s="254"/>
      <c r="M51" s="254"/>
      <c r="N51" s="254"/>
      <c r="O51" s="227"/>
      <c r="P51" s="378"/>
      <c r="Q51" s="379"/>
      <c r="R51" s="380"/>
      <c r="S51" s="321"/>
      <c r="T51" s="207"/>
      <c r="U51" s="204"/>
    </row>
    <row r="52" spans="2:21" s="141" customFormat="1" ht="27" customHeight="1">
      <c r="B52" s="245" t="str">
        <f t="shared" si="0"/>
        <v/>
      </c>
      <c r="C52" s="246" t="str">
        <f t="shared" si="1"/>
        <v/>
      </c>
      <c r="D52" s="246" t="str">
        <f t="shared" si="2"/>
        <v/>
      </c>
      <c r="E52" s="246" t="str">
        <f t="shared" si="3"/>
        <v/>
      </c>
      <c r="F52" s="246" t="str">
        <f t="shared" si="4"/>
        <v/>
      </c>
      <c r="G52" s="246" t="str">
        <f t="shared" si="5"/>
        <v/>
      </c>
      <c r="H52" s="246" t="str">
        <f t="shared" si="6"/>
        <v/>
      </c>
      <c r="I52" s="246"/>
      <c r="J52" s="246"/>
      <c r="K52" s="247"/>
      <c r="L52" s="248"/>
      <c r="M52" s="249"/>
      <c r="N52" s="250"/>
      <c r="O52" s="228"/>
      <c r="P52" s="381"/>
      <c r="Q52" s="382"/>
      <c r="R52" s="383"/>
      <c r="S52" s="321"/>
      <c r="T52" s="207"/>
      <c r="U52" s="204"/>
    </row>
    <row r="53" spans="2:21" s="141" customFormat="1" ht="13.5" customHeight="1">
      <c r="B53" s="241" t="str">
        <f t="shared" si="0"/>
        <v/>
      </c>
      <c r="C53" s="242" t="str">
        <f t="shared" si="1"/>
        <v/>
      </c>
      <c r="D53" s="242" t="str">
        <f t="shared" si="2"/>
        <v/>
      </c>
      <c r="E53" s="242" t="str">
        <f t="shared" si="3"/>
        <v/>
      </c>
      <c r="F53" s="242" t="str">
        <f t="shared" si="4"/>
        <v/>
      </c>
      <c r="G53" s="242" t="str">
        <f t="shared" si="5"/>
        <v/>
      </c>
      <c r="H53" s="242" t="str">
        <f t="shared" si="6"/>
        <v/>
      </c>
      <c r="I53" s="242"/>
      <c r="J53" s="242"/>
      <c r="K53" s="243"/>
      <c r="L53" s="244"/>
      <c r="M53" s="254"/>
      <c r="N53" s="254"/>
      <c r="O53" s="227"/>
      <c r="P53" s="378"/>
      <c r="Q53" s="379"/>
      <c r="R53" s="380"/>
      <c r="S53" s="321"/>
      <c r="T53" s="207"/>
      <c r="U53" s="204"/>
    </row>
    <row r="54" spans="2:21" s="141" customFormat="1" ht="27" customHeight="1">
      <c r="B54" s="241" t="str">
        <f t="shared" si="0"/>
        <v/>
      </c>
      <c r="C54" s="242" t="str">
        <f t="shared" si="1"/>
        <v/>
      </c>
      <c r="D54" s="242" t="str">
        <f t="shared" si="2"/>
        <v/>
      </c>
      <c r="E54" s="242" t="str">
        <f t="shared" si="3"/>
        <v/>
      </c>
      <c r="F54" s="242" t="str">
        <f t="shared" si="4"/>
        <v/>
      </c>
      <c r="G54" s="242" t="str">
        <f t="shared" si="5"/>
        <v/>
      </c>
      <c r="H54" s="242" t="str">
        <f t="shared" si="6"/>
        <v/>
      </c>
      <c r="I54" s="242"/>
      <c r="J54" s="242"/>
      <c r="K54" s="255"/>
      <c r="L54" s="256"/>
      <c r="M54" s="249"/>
      <c r="N54" s="250"/>
      <c r="O54" s="228"/>
      <c r="P54" s="381"/>
      <c r="Q54" s="382"/>
      <c r="R54" s="383"/>
      <c r="S54" s="321"/>
      <c r="T54" s="207"/>
      <c r="U54" s="204"/>
    </row>
    <row r="55" spans="2:21" s="141" customFormat="1" ht="13.5" customHeight="1">
      <c r="B55" s="251" t="str">
        <f t="shared" si="0"/>
        <v/>
      </c>
      <c r="C55" s="252" t="str">
        <f t="shared" si="1"/>
        <v/>
      </c>
      <c r="D55" s="252" t="str">
        <f t="shared" si="2"/>
        <v/>
      </c>
      <c r="E55" s="252" t="str">
        <f t="shared" si="3"/>
        <v/>
      </c>
      <c r="F55" s="252" t="str">
        <f t="shared" si="4"/>
        <v/>
      </c>
      <c r="G55" s="252" t="str">
        <f t="shared" si="5"/>
        <v/>
      </c>
      <c r="H55" s="252" t="str">
        <f t="shared" si="6"/>
        <v/>
      </c>
      <c r="I55" s="252"/>
      <c r="J55" s="252"/>
      <c r="K55" s="253"/>
      <c r="L55" s="254"/>
      <c r="M55" s="254"/>
      <c r="N55" s="254"/>
      <c r="O55" s="227"/>
      <c r="P55" s="378"/>
      <c r="Q55" s="379"/>
      <c r="R55" s="380"/>
      <c r="S55" s="321"/>
      <c r="T55" s="207"/>
      <c r="U55" s="204"/>
    </row>
    <row r="56" spans="2:21" s="141" customFormat="1" ht="27" customHeight="1">
      <c r="B56" s="245" t="str">
        <f t="shared" si="0"/>
        <v/>
      </c>
      <c r="C56" s="246" t="str">
        <f t="shared" si="1"/>
        <v/>
      </c>
      <c r="D56" s="246" t="str">
        <f t="shared" si="2"/>
        <v/>
      </c>
      <c r="E56" s="246" t="str">
        <f t="shared" si="3"/>
        <v/>
      </c>
      <c r="F56" s="246" t="str">
        <f t="shared" si="4"/>
        <v/>
      </c>
      <c r="G56" s="246" t="str">
        <f t="shared" si="5"/>
        <v/>
      </c>
      <c r="H56" s="246" t="str">
        <f t="shared" si="6"/>
        <v/>
      </c>
      <c r="I56" s="246"/>
      <c r="J56" s="246"/>
      <c r="K56" s="247"/>
      <c r="L56" s="248"/>
      <c r="M56" s="249"/>
      <c r="N56" s="250"/>
      <c r="O56" s="228"/>
      <c r="P56" s="381"/>
      <c r="Q56" s="382"/>
      <c r="R56" s="383"/>
      <c r="S56" s="321"/>
      <c r="T56" s="207"/>
      <c r="U56" s="204"/>
    </row>
    <row r="57" spans="2:21" s="141" customFormat="1" ht="13.5" customHeight="1">
      <c r="B57" s="241" t="str">
        <f t="shared" si="0"/>
        <v/>
      </c>
      <c r="C57" s="242" t="str">
        <f t="shared" si="1"/>
        <v/>
      </c>
      <c r="D57" s="242" t="str">
        <f t="shared" si="2"/>
        <v/>
      </c>
      <c r="E57" s="242" t="str">
        <f t="shared" si="3"/>
        <v/>
      </c>
      <c r="F57" s="242" t="str">
        <f t="shared" si="4"/>
        <v/>
      </c>
      <c r="G57" s="242" t="str">
        <f t="shared" si="5"/>
        <v/>
      </c>
      <c r="H57" s="242" t="str">
        <f t="shared" si="6"/>
        <v/>
      </c>
      <c r="I57" s="242"/>
      <c r="J57" s="242"/>
      <c r="K57" s="243"/>
      <c r="L57" s="244"/>
      <c r="M57" s="254"/>
      <c r="N57" s="254"/>
      <c r="O57" s="227"/>
      <c r="P57" s="378"/>
      <c r="Q57" s="379"/>
      <c r="R57" s="380"/>
      <c r="S57" s="321"/>
      <c r="T57" s="207"/>
      <c r="U57" s="204"/>
    </row>
    <row r="58" spans="2:21" s="141" customFormat="1" ht="27" customHeight="1" thickBot="1">
      <c r="B58" s="258" t="str">
        <f t="shared" si="0"/>
        <v/>
      </c>
      <c r="C58" s="259" t="str">
        <f t="shared" si="1"/>
        <v/>
      </c>
      <c r="D58" s="259" t="str">
        <f t="shared" si="2"/>
        <v/>
      </c>
      <c r="E58" s="259" t="str">
        <f t="shared" si="3"/>
        <v/>
      </c>
      <c r="F58" s="259" t="str">
        <f t="shared" si="4"/>
        <v/>
      </c>
      <c r="G58" s="259" t="str">
        <f t="shared" si="5"/>
        <v/>
      </c>
      <c r="H58" s="259" t="str">
        <f t="shared" si="6"/>
        <v/>
      </c>
      <c r="I58" s="259"/>
      <c r="J58" s="259"/>
      <c r="K58" s="260"/>
      <c r="L58" s="261"/>
      <c r="M58" s="262"/>
      <c r="N58" s="263"/>
      <c r="O58" s="175"/>
      <c r="P58" s="393"/>
      <c r="Q58" s="394"/>
      <c r="R58" s="395"/>
      <c r="S58" s="321"/>
      <c r="T58" s="207"/>
      <c r="U58" s="204"/>
    </row>
    <row r="59" spans="2:21" s="141" customFormat="1" ht="10.5" customHeight="1">
      <c r="B59" s="154"/>
      <c r="C59" s="154"/>
      <c r="D59" s="154"/>
      <c r="E59" s="154"/>
      <c r="F59" s="154"/>
      <c r="G59" s="154"/>
      <c r="H59" s="154"/>
      <c r="I59" s="154"/>
      <c r="J59" s="154"/>
      <c r="K59" s="155"/>
      <c r="L59" s="316">
        <v>1</v>
      </c>
      <c r="M59" s="156"/>
      <c r="N59" s="156"/>
      <c r="O59" s="156"/>
      <c r="P59" s="156"/>
      <c r="Q59" s="156"/>
      <c r="R59" s="156"/>
      <c r="S59" s="322"/>
      <c r="T59" s="205">
        <f>ROW()</f>
        <v>59</v>
      </c>
      <c r="U59" s="204"/>
    </row>
    <row r="60" spans="2:21" s="141" customFormat="1" ht="15.75" customHeight="1">
      <c r="B60" s="154"/>
      <c r="C60" s="154"/>
      <c r="D60" s="154"/>
      <c r="E60" s="154"/>
      <c r="F60" s="154"/>
      <c r="G60" s="154"/>
      <c r="H60" s="154"/>
      <c r="I60" s="154"/>
      <c r="J60" s="154"/>
      <c r="K60" s="155"/>
      <c r="L60" s="156"/>
      <c r="M60" s="156"/>
      <c r="N60" s="156"/>
      <c r="O60" s="156"/>
      <c r="P60" s="156"/>
      <c r="Q60" s="156"/>
      <c r="R60" s="156"/>
      <c r="S60" s="322"/>
      <c r="T60" s="207"/>
      <c r="U60" s="204"/>
    </row>
    <row r="61" spans="2:21" customFormat="1" ht="11.25" customHeight="1" thickBot="1">
      <c r="S61" s="317"/>
      <c r="T61" s="205"/>
      <c r="U61" s="202"/>
    </row>
    <row r="62" spans="2:21" ht="33.75" customHeight="1" thickBot="1">
      <c r="B62" s="375" t="s">
        <v>291</v>
      </c>
      <c r="C62" s="376"/>
      <c r="D62" s="376"/>
      <c r="E62" s="376"/>
      <c r="F62" s="377"/>
      <c r="G62" s="150" t="s">
        <v>379</v>
      </c>
      <c r="H62" s="150"/>
      <c r="I62" s="151"/>
      <c r="J62" s="151"/>
      <c r="K62" s="152"/>
      <c r="L62" s="152"/>
      <c r="M62" s="151"/>
      <c r="N62" s="151"/>
      <c r="O62" s="151"/>
      <c r="P62" s="151"/>
      <c r="Q62" s="151"/>
      <c r="R62" s="153"/>
    </row>
    <row r="63" spans="2:21" ht="23.25" customHeight="1" thickBot="1"/>
    <row r="64" spans="2:21" s="141" customFormat="1" ht="23.25" customHeight="1" thickBot="1">
      <c r="B64" s="389" t="s">
        <v>287</v>
      </c>
      <c r="C64" s="387"/>
      <c r="D64" s="387"/>
      <c r="E64" s="387"/>
      <c r="F64" s="387"/>
      <c r="G64" s="387"/>
      <c r="H64" s="387"/>
      <c r="I64" s="404"/>
      <c r="J64" s="390"/>
      <c r="K64" s="264" t="s">
        <v>288</v>
      </c>
      <c r="L64" s="264" t="s">
        <v>289</v>
      </c>
      <c r="M64" s="264" t="s">
        <v>190</v>
      </c>
      <c r="N64" s="264" t="s">
        <v>191</v>
      </c>
      <c r="O64" s="386" t="s">
        <v>290</v>
      </c>
      <c r="P64" s="387"/>
      <c r="Q64" s="387"/>
      <c r="R64" s="388"/>
      <c r="S64" s="322"/>
      <c r="T64" s="207"/>
      <c r="U64" s="204"/>
    </row>
    <row r="65" spans="2:21" s="141" customFormat="1" ht="13.5" customHeight="1">
      <c r="B65" s="241" t="str">
        <f>IF(AND($T65=0,$U65="工事合計"),"工事費計",IF(AND($T65=0,$U65="契約保証費"),"契約保証費計",IF($T65=0,IF($U65="","",$U65),"")))</f>
        <v/>
      </c>
      <c r="C65" s="270" t="str">
        <f t="shared" ref="C65:C88" si="7">IF($T65=1,IF($U65="","",$U65),"")</f>
        <v/>
      </c>
      <c r="D65" s="270" t="str">
        <f t="shared" ref="D65:D88" si="8">IF($T65=2,IF($U65="","",$U65),"")</f>
        <v/>
      </c>
      <c r="E65" s="270" t="str">
        <f t="shared" ref="E65:E88" si="9">IF($T65=3,IF($U65="","",$U65),"")</f>
        <v/>
      </c>
      <c r="F65" s="270" t="str">
        <f t="shared" ref="F65:F88" si="10">IF($T65=4,IF($U65="","",$U65),"")</f>
        <v/>
      </c>
      <c r="G65" s="270" t="str">
        <f t="shared" ref="G65:G88" si="11">IF($T65=5,IF($U65="","",$U65),"")</f>
        <v/>
      </c>
      <c r="H65" s="270" t="str">
        <f t="shared" ref="H65:H88" si="12">IF($T65=6,IF($U65="","",$U65),"")</f>
        <v/>
      </c>
      <c r="I65" s="270"/>
      <c r="J65" s="270"/>
      <c r="K65" s="271"/>
      <c r="L65" s="272"/>
      <c r="M65" s="272"/>
      <c r="N65" s="272"/>
      <c r="O65" s="174"/>
      <c r="P65" s="399"/>
      <c r="Q65" s="400"/>
      <c r="R65" s="401"/>
      <c r="S65" s="322"/>
      <c r="T65" s="207"/>
      <c r="U65" s="204"/>
    </row>
    <row r="66" spans="2:21" s="141" customFormat="1" ht="27" customHeight="1">
      <c r="B66" s="245" t="str">
        <f t="shared" ref="B66:B88" si="13">IF(AND($T66=0,$U66="工事合計"),"工事費計",IF(AND($T66=0,$U66="契約保証費"),"契約保証費計",IF($T66=0,IF($U66="","",$U66),"")))</f>
        <v/>
      </c>
      <c r="C66" s="273" t="str">
        <f t="shared" si="7"/>
        <v/>
      </c>
      <c r="D66" s="273" t="str">
        <f t="shared" si="8"/>
        <v/>
      </c>
      <c r="E66" s="273" t="str">
        <f t="shared" si="9"/>
        <v/>
      </c>
      <c r="F66" s="273" t="str">
        <f t="shared" si="10"/>
        <v/>
      </c>
      <c r="G66" s="273" t="str">
        <f t="shared" si="11"/>
        <v/>
      </c>
      <c r="H66" s="281" t="str">
        <f t="shared" si="12"/>
        <v/>
      </c>
      <c r="I66" s="281"/>
      <c r="J66" s="281"/>
      <c r="K66" s="274"/>
      <c r="L66" s="275"/>
      <c r="M66" s="276"/>
      <c r="N66" s="277"/>
      <c r="O66" s="269"/>
      <c r="P66" s="396"/>
      <c r="Q66" s="385"/>
      <c r="R66" s="372"/>
      <c r="S66" s="322"/>
      <c r="T66" s="207"/>
      <c r="U66" s="204"/>
    </row>
    <row r="67" spans="2:21" s="141" customFormat="1" ht="13.5" customHeight="1">
      <c r="B67" s="241" t="str">
        <f t="shared" si="13"/>
        <v/>
      </c>
      <c r="C67" s="278" t="str">
        <f t="shared" si="7"/>
        <v/>
      </c>
      <c r="D67" s="278" t="str">
        <f t="shared" si="8"/>
        <v/>
      </c>
      <c r="E67" s="278" t="str">
        <f t="shared" si="9"/>
        <v/>
      </c>
      <c r="F67" s="278" t="str">
        <f t="shared" si="10"/>
        <v/>
      </c>
      <c r="G67" s="278" t="str">
        <f t="shared" si="11"/>
        <v/>
      </c>
      <c r="H67" s="288" t="str">
        <f t="shared" si="12"/>
        <v/>
      </c>
      <c r="I67" s="288"/>
      <c r="J67" s="288"/>
      <c r="K67" s="279"/>
      <c r="L67" s="280"/>
      <c r="M67" s="280"/>
      <c r="N67" s="280"/>
      <c r="O67" s="227"/>
      <c r="P67" s="378"/>
      <c r="Q67" s="379"/>
      <c r="R67" s="380"/>
      <c r="S67" s="322"/>
      <c r="T67" s="207"/>
      <c r="U67" s="204"/>
    </row>
    <row r="68" spans="2:21" s="141" customFormat="1" ht="27" customHeight="1">
      <c r="B68" s="241" t="str">
        <f t="shared" si="13"/>
        <v/>
      </c>
      <c r="C68" s="281" t="str">
        <f t="shared" si="7"/>
        <v/>
      </c>
      <c r="D68" s="281" t="str">
        <f t="shared" si="8"/>
        <v/>
      </c>
      <c r="E68" s="281" t="str">
        <f t="shared" si="9"/>
        <v/>
      </c>
      <c r="F68" s="281" t="str">
        <f t="shared" si="10"/>
        <v/>
      </c>
      <c r="G68" s="281" t="str">
        <f t="shared" si="11"/>
        <v/>
      </c>
      <c r="H68" s="281" t="str">
        <f t="shared" si="12"/>
        <v/>
      </c>
      <c r="I68" s="273"/>
      <c r="J68" s="273"/>
      <c r="K68" s="282"/>
      <c r="L68" s="283"/>
      <c r="M68" s="284"/>
      <c r="N68" s="285"/>
      <c r="O68" s="228"/>
      <c r="P68" s="381"/>
      <c r="Q68" s="382"/>
      <c r="R68" s="383"/>
      <c r="S68" s="322"/>
      <c r="T68" s="207"/>
      <c r="U68" s="204"/>
    </row>
    <row r="69" spans="2:21" s="141" customFormat="1" ht="13.5" customHeight="1">
      <c r="B69" s="251" t="str">
        <f t="shared" si="13"/>
        <v/>
      </c>
      <c r="C69" s="278" t="str">
        <f t="shared" si="7"/>
        <v/>
      </c>
      <c r="D69" s="278" t="str">
        <f t="shared" si="8"/>
        <v/>
      </c>
      <c r="E69" s="278" t="str">
        <f t="shared" si="9"/>
        <v/>
      </c>
      <c r="F69" s="278" t="str">
        <f t="shared" si="10"/>
        <v/>
      </c>
      <c r="G69" s="278" t="str">
        <f t="shared" si="11"/>
        <v/>
      </c>
      <c r="H69" s="278" t="str">
        <f t="shared" si="12"/>
        <v/>
      </c>
      <c r="I69" s="278"/>
      <c r="J69" s="278"/>
      <c r="K69" s="286"/>
      <c r="L69" s="287"/>
      <c r="M69" s="287"/>
      <c r="N69" s="287"/>
      <c r="O69" s="226"/>
      <c r="P69" s="384"/>
      <c r="Q69" s="385"/>
      <c r="R69" s="372"/>
      <c r="S69" s="322"/>
      <c r="T69" s="207"/>
      <c r="U69" s="204"/>
    </row>
    <row r="70" spans="2:21" s="141" customFormat="1" ht="27" customHeight="1">
      <c r="B70" s="245" t="str">
        <f t="shared" si="13"/>
        <v/>
      </c>
      <c r="C70" s="281" t="str">
        <f t="shared" si="7"/>
        <v/>
      </c>
      <c r="D70" s="281" t="str">
        <f t="shared" si="8"/>
        <v/>
      </c>
      <c r="E70" s="281" t="str">
        <f t="shared" si="9"/>
        <v/>
      </c>
      <c r="F70" s="281" t="str">
        <f t="shared" si="10"/>
        <v/>
      </c>
      <c r="G70" s="281" t="str">
        <f t="shared" si="11"/>
        <v/>
      </c>
      <c r="H70" s="281" t="str">
        <f t="shared" si="12"/>
        <v/>
      </c>
      <c r="I70" s="281"/>
      <c r="J70" s="281"/>
      <c r="K70" s="274"/>
      <c r="L70" s="275"/>
      <c r="M70" s="276"/>
      <c r="N70" s="277"/>
      <c r="O70" s="269"/>
      <c r="P70" s="396"/>
      <c r="Q70" s="385"/>
      <c r="R70" s="372"/>
      <c r="S70" s="322"/>
      <c r="T70" s="207"/>
      <c r="U70" s="204"/>
    </row>
    <row r="71" spans="2:21" s="141" customFormat="1" ht="13.5" customHeight="1">
      <c r="B71" s="241" t="str">
        <f t="shared" si="13"/>
        <v/>
      </c>
      <c r="C71" s="288" t="str">
        <f t="shared" si="7"/>
        <v/>
      </c>
      <c r="D71" s="288" t="str">
        <f t="shared" si="8"/>
        <v/>
      </c>
      <c r="E71" s="288" t="str">
        <f t="shared" si="9"/>
        <v/>
      </c>
      <c r="F71" s="288" t="str">
        <f t="shared" si="10"/>
        <v/>
      </c>
      <c r="G71" s="288" t="str">
        <f t="shared" si="11"/>
        <v/>
      </c>
      <c r="H71" s="288" t="str">
        <f t="shared" si="12"/>
        <v/>
      </c>
      <c r="I71" s="288"/>
      <c r="J71" s="288"/>
      <c r="K71" s="279"/>
      <c r="L71" s="280"/>
      <c r="M71" s="280"/>
      <c r="N71" s="280"/>
      <c r="O71" s="227"/>
      <c r="P71" s="378"/>
      <c r="Q71" s="379"/>
      <c r="R71" s="380"/>
      <c r="S71" s="322"/>
      <c r="T71" s="207"/>
      <c r="U71" s="204"/>
    </row>
    <row r="72" spans="2:21" s="141" customFormat="1" ht="27" customHeight="1">
      <c r="B72" s="241" t="str">
        <f t="shared" si="13"/>
        <v/>
      </c>
      <c r="C72" s="273" t="str">
        <f t="shared" si="7"/>
        <v/>
      </c>
      <c r="D72" s="273" t="str">
        <f t="shared" si="8"/>
        <v/>
      </c>
      <c r="E72" s="273" t="str">
        <f t="shared" si="9"/>
        <v/>
      </c>
      <c r="F72" s="273" t="str">
        <f t="shared" si="10"/>
        <v/>
      </c>
      <c r="G72" s="273" t="str">
        <f t="shared" si="11"/>
        <v/>
      </c>
      <c r="H72" s="273" t="str">
        <f t="shared" si="12"/>
        <v/>
      </c>
      <c r="I72" s="273"/>
      <c r="J72" s="273"/>
      <c r="K72" s="282"/>
      <c r="L72" s="283"/>
      <c r="M72" s="284"/>
      <c r="N72" s="285"/>
      <c r="O72" s="228"/>
      <c r="P72" s="381"/>
      <c r="Q72" s="382"/>
      <c r="R72" s="383"/>
      <c r="S72" s="322"/>
      <c r="T72" s="207"/>
      <c r="U72" s="204"/>
    </row>
    <row r="73" spans="2:21" s="141" customFormat="1" ht="13.5" customHeight="1">
      <c r="B73" s="251" t="str">
        <f t="shared" si="13"/>
        <v/>
      </c>
      <c r="C73" s="278" t="str">
        <f t="shared" si="7"/>
        <v/>
      </c>
      <c r="D73" s="278" t="str">
        <f t="shared" si="8"/>
        <v/>
      </c>
      <c r="E73" s="278" t="str">
        <f t="shared" si="9"/>
        <v/>
      </c>
      <c r="F73" s="278" t="str">
        <f t="shared" si="10"/>
        <v/>
      </c>
      <c r="G73" s="278" t="str">
        <f t="shared" si="11"/>
        <v/>
      </c>
      <c r="H73" s="278" t="str">
        <f t="shared" si="12"/>
        <v/>
      </c>
      <c r="I73" s="278"/>
      <c r="J73" s="278"/>
      <c r="K73" s="286"/>
      <c r="L73" s="287"/>
      <c r="M73" s="287"/>
      <c r="N73" s="287"/>
      <c r="O73" s="226"/>
      <c r="P73" s="384"/>
      <c r="Q73" s="385"/>
      <c r="R73" s="372"/>
      <c r="S73" s="322"/>
      <c r="T73" s="207"/>
      <c r="U73" s="204"/>
    </row>
    <row r="74" spans="2:21" s="141" customFormat="1" ht="27" customHeight="1">
      <c r="B74" s="245" t="str">
        <f t="shared" si="13"/>
        <v/>
      </c>
      <c r="C74" s="281" t="str">
        <f t="shared" si="7"/>
        <v/>
      </c>
      <c r="D74" s="281" t="str">
        <f t="shared" si="8"/>
        <v/>
      </c>
      <c r="E74" s="281" t="str">
        <f t="shared" si="9"/>
        <v/>
      </c>
      <c r="F74" s="281" t="str">
        <f t="shared" si="10"/>
        <v/>
      </c>
      <c r="G74" s="281" t="str">
        <f t="shared" si="11"/>
        <v/>
      </c>
      <c r="H74" s="281" t="str">
        <f t="shared" si="12"/>
        <v/>
      </c>
      <c r="I74" s="281"/>
      <c r="J74" s="281"/>
      <c r="K74" s="274"/>
      <c r="L74" s="275"/>
      <c r="M74" s="276"/>
      <c r="N74" s="277"/>
      <c r="O74" s="269"/>
      <c r="P74" s="396"/>
      <c r="Q74" s="385"/>
      <c r="R74" s="372"/>
      <c r="S74" s="322"/>
      <c r="T74" s="207"/>
      <c r="U74" s="204"/>
    </row>
    <row r="75" spans="2:21" s="141" customFormat="1" ht="13.5" customHeight="1">
      <c r="B75" s="241" t="str">
        <f t="shared" si="13"/>
        <v/>
      </c>
      <c r="C75" s="288" t="str">
        <f t="shared" si="7"/>
        <v/>
      </c>
      <c r="D75" s="288" t="str">
        <f t="shared" si="8"/>
        <v/>
      </c>
      <c r="E75" s="288" t="str">
        <f t="shared" si="9"/>
        <v/>
      </c>
      <c r="F75" s="288" t="str">
        <f t="shared" si="10"/>
        <v/>
      </c>
      <c r="G75" s="288" t="str">
        <f t="shared" si="11"/>
        <v/>
      </c>
      <c r="H75" s="288" t="str">
        <f t="shared" si="12"/>
        <v/>
      </c>
      <c r="I75" s="288"/>
      <c r="J75" s="288"/>
      <c r="K75" s="279"/>
      <c r="L75" s="280"/>
      <c r="M75" s="280"/>
      <c r="N75" s="280"/>
      <c r="O75" s="227"/>
      <c r="P75" s="378"/>
      <c r="Q75" s="379"/>
      <c r="R75" s="380"/>
      <c r="S75" s="322"/>
      <c r="T75" s="207"/>
      <c r="U75" s="204"/>
    </row>
    <row r="76" spans="2:21" s="141" customFormat="1" ht="27" customHeight="1">
      <c r="B76" s="241" t="str">
        <f t="shared" si="13"/>
        <v/>
      </c>
      <c r="C76" s="273" t="str">
        <f t="shared" si="7"/>
        <v/>
      </c>
      <c r="D76" s="273" t="str">
        <f t="shared" si="8"/>
        <v/>
      </c>
      <c r="E76" s="273" t="str">
        <f t="shared" si="9"/>
        <v/>
      </c>
      <c r="F76" s="273" t="str">
        <f t="shared" si="10"/>
        <v/>
      </c>
      <c r="G76" s="273" t="str">
        <f t="shared" si="11"/>
        <v/>
      </c>
      <c r="H76" s="273" t="str">
        <f t="shared" si="12"/>
        <v/>
      </c>
      <c r="I76" s="273"/>
      <c r="J76" s="273"/>
      <c r="K76" s="282"/>
      <c r="L76" s="283"/>
      <c r="M76" s="284"/>
      <c r="N76" s="285"/>
      <c r="O76" s="228"/>
      <c r="P76" s="381"/>
      <c r="Q76" s="382"/>
      <c r="R76" s="383"/>
      <c r="S76" s="322"/>
      <c r="T76" s="207"/>
      <c r="U76" s="204"/>
    </row>
    <row r="77" spans="2:21" s="141" customFormat="1" ht="13.5" customHeight="1">
      <c r="B77" s="251" t="str">
        <f t="shared" si="13"/>
        <v/>
      </c>
      <c r="C77" s="278" t="str">
        <f t="shared" si="7"/>
        <v/>
      </c>
      <c r="D77" s="278" t="str">
        <f t="shared" si="8"/>
        <v/>
      </c>
      <c r="E77" s="278" t="str">
        <f t="shared" si="9"/>
        <v/>
      </c>
      <c r="F77" s="278" t="str">
        <f t="shared" si="10"/>
        <v/>
      </c>
      <c r="G77" s="278" t="str">
        <f t="shared" si="11"/>
        <v/>
      </c>
      <c r="H77" s="278" t="str">
        <f t="shared" si="12"/>
        <v/>
      </c>
      <c r="I77" s="278"/>
      <c r="J77" s="278"/>
      <c r="K77" s="286"/>
      <c r="L77" s="287"/>
      <c r="M77" s="287"/>
      <c r="N77" s="287"/>
      <c r="O77" s="226"/>
      <c r="P77" s="384"/>
      <c r="Q77" s="385"/>
      <c r="R77" s="372"/>
      <c r="S77" s="322"/>
      <c r="T77" s="207"/>
      <c r="U77" s="204"/>
    </row>
    <row r="78" spans="2:21" s="141" customFormat="1" ht="27" customHeight="1">
      <c r="B78" s="245" t="str">
        <f t="shared" si="13"/>
        <v/>
      </c>
      <c r="C78" s="281" t="str">
        <f t="shared" si="7"/>
        <v/>
      </c>
      <c r="D78" s="281" t="str">
        <f t="shared" si="8"/>
        <v/>
      </c>
      <c r="E78" s="281" t="str">
        <f t="shared" si="9"/>
        <v/>
      </c>
      <c r="F78" s="281" t="str">
        <f t="shared" si="10"/>
        <v/>
      </c>
      <c r="G78" s="281" t="str">
        <f t="shared" si="11"/>
        <v/>
      </c>
      <c r="H78" s="281" t="str">
        <f t="shared" si="12"/>
        <v/>
      </c>
      <c r="I78" s="281"/>
      <c r="J78" s="281"/>
      <c r="K78" s="274"/>
      <c r="L78" s="275"/>
      <c r="M78" s="276"/>
      <c r="N78" s="277"/>
      <c r="O78" s="269"/>
      <c r="P78" s="396"/>
      <c r="Q78" s="385"/>
      <c r="R78" s="372"/>
      <c r="S78" s="322"/>
      <c r="T78" s="207"/>
      <c r="U78" s="204"/>
    </row>
    <row r="79" spans="2:21" s="141" customFormat="1" ht="13.5" customHeight="1">
      <c r="B79" s="241" t="str">
        <f t="shared" si="13"/>
        <v/>
      </c>
      <c r="C79" s="288" t="str">
        <f t="shared" si="7"/>
        <v/>
      </c>
      <c r="D79" s="288" t="str">
        <f t="shared" si="8"/>
        <v/>
      </c>
      <c r="E79" s="288" t="str">
        <f t="shared" si="9"/>
        <v/>
      </c>
      <c r="F79" s="288" t="str">
        <f t="shared" si="10"/>
        <v/>
      </c>
      <c r="G79" s="288" t="str">
        <f t="shared" si="11"/>
        <v/>
      </c>
      <c r="H79" s="288" t="str">
        <f t="shared" si="12"/>
        <v/>
      </c>
      <c r="I79" s="288"/>
      <c r="J79" s="288"/>
      <c r="K79" s="279"/>
      <c r="L79" s="280"/>
      <c r="M79" s="280"/>
      <c r="N79" s="280"/>
      <c r="O79" s="227"/>
      <c r="P79" s="378"/>
      <c r="Q79" s="379"/>
      <c r="R79" s="380"/>
      <c r="S79" s="322"/>
      <c r="T79" s="207"/>
      <c r="U79" s="204"/>
    </row>
    <row r="80" spans="2:21" s="141" customFormat="1" ht="27" customHeight="1">
      <c r="B80" s="241" t="str">
        <f t="shared" si="13"/>
        <v/>
      </c>
      <c r="C80" s="273" t="str">
        <f t="shared" si="7"/>
        <v/>
      </c>
      <c r="D80" s="273" t="str">
        <f t="shared" si="8"/>
        <v/>
      </c>
      <c r="E80" s="273" t="str">
        <f t="shared" si="9"/>
        <v/>
      </c>
      <c r="F80" s="273" t="str">
        <f t="shared" si="10"/>
        <v/>
      </c>
      <c r="G80" s="273" t="str">
        <f t="shared" si="11"/>
        <v/>
      </c>
      <c r="H80" s="273" t="str">
        <f t="shared" si="12"/>
        <v/>
      </c>
      <c r="I80" s="273"/>
      <c r="J80" s="273"/>
      <c r="K80" s="282"/>
      <c r="L80" s="283"/>
      <c r="M80" s="284"/>
      <c r="N80" s="285"/>
      <c r="O80" s="228"/>
      <c r="P80" s="381"/>
      <c r="Q80" s="382"/>
      <c r="R80" s="383"/>
      <c r="S80" s="322"/>
      <c r="T80" s="207"/>
      <c r="U80" s="204"/>
    </row>
    <row r="81" spans="2:21" s="141" customFormat="1" ht="13.5" customHeight="1">
      <c r="B81" s="251" t="str">
        <f t="shared" si="13"/>
        <v/>
      </c>
      <c r="C81" s="278" t="str">
        <f t="shared" si="7"/>
        <v/>
      </c>
      <c r="D81" s="278" t="str">
        <f t="shared" si="8"/>
        <v/>
      </c>
      <c r="E81" s="278" t="str">
        <f t="shared" si="9"/>
        <v/>
      </c>
      <c r="F81" s="278" t="str">
        <f t="shared" si="10"/>
        <v/>
      </c>
      <c r="G81" s="278" t="str">
        <f t="shared" si="11"/>
        <v/>
      </c>
      <c r="H81" s="278" t="str">
        <f t="shared" si="12"/>
        <v/>
      </c>
      <c r="I81" s="278"/>
      <c r="J81" s="278"/>
      <c r="K81" s="286"/>
      <c r="L81" s="287"/>
      <c r="M81" s="287"/>
      <c r="N81" s="287"/>
      <c r="O81" s="226"/>
      <c r="P81" s="384"/>
      <c r="Q81" s="385"/>
      <c r="R81" s="372"/>
      <c r="S81" s="322"/>
      <c r="T81" s="207"/>
      <c r="U81" s="204"/>
    </row>
    <row r="82" spans="2:21" s="141" customFormat="1" ht="27" customHeight="1">
      <c r="B82" s="245" t="str">
        <f t="shared" si="13"/>
        <v/>
      </c>
      <c r="C82" s="281" t="str">
        <f t="shared" si="7"/>
        <v/>
      </c>
      <c r="D82" s="281" t="str">
        <f t="shared" si="8"/>
        <v/>
      </c>
      <c r="E82" s="281" t="str">
        <f t="shared" si="9"/>
        <v/>
      </c>
      <c r="F82" s="281" t="str">
        <f t="shared" si="10"/>
        <v/>
      </c>
      <c r="G82" s="281" t="str">
        <f t="shared" si="11"/>
        <v/>
      </c>
      <c r="H82" s="281" t="str">
        <f t="shared" si="12"/>
        <v/>
      </c>
      <c r="I82" s="281"/>
      <c r="J82" s="281"/>
      <c r="K82" s="274"/>
      <c r="L82" s="275"/>
      <c r="M82" s="276"/>
      <c r="N82" s="277"/>
      <c r="O82" s="269"/>
      <c r="P82" s="396"/>
      <c r="Q82" s="385"/>
      <c r="R82" s="372"/>
      <c r="S82" s="322"/>
      <c r="T82" s="207"/>
      <c r="U82" s="204"/>
    </row>
    <row r="83" spans="2:21" s="141" customFormat="1" ht="13.5" customHeight="1">
      <c r="B83" s="241" t="str">
        <f t="shared" si="13"/>
        <v/>
      </c>
      <c r="C83" s="288" t="str">
        <f t="shared" si="7"/>
        <v/>
      </c>
      <c r="D83" s="288" t="str">
        <f t="shared" si="8"/>
        <v/>
      </c>
      <c r="E83" s="288" t="str">
        <f t="shared" si="9"/>
        <v/>
      </c>
      <c r="F83" s="288" t="str">
        <f t="shared" si="10"/>
        <v/>
      </c>
      <c r="G83" s="288" t="str">
        <f t="shared" si="11"/>
        <v/>
      </c>
      <c r="H83" s="288" t="str">
        <f t="shared" si="12"/>
        <v/>
      </c>
      <c r="I83" s="288"/>
      <c r="J83" s="288"/>
      <c r="K83" s="279"/>
      <c r="L83" s="280"/>
      <c r="M83" s="280"/>
      <c r="N83" s="280"/>
      <c r="O83" s="227"/>
      <c r="P83" s="378"/>
      <c r="Q83" s="379"/>
      <c r="R83" s="380"/>
      <c r="S83" s="322"/>
      <c r="T83" s="207"/>
      <c r="U83" s="204"/>
    </row>
    <row r="84" spans="2:21" s="141" customFormat="1" ht="27" customHeight="1">
      <c r="B84" s="241" t="str">
        <f t="shared" si="13"/>
        <v/>
      </c>
      <c r="C84" s="273" t="str">
        <f t="shared" si="7"/>
        <v/>
      </c>
      <c r="D84" s="273" t="str">
        <f t="shared" si="8"/>
        <v/>
      </c>
      <c r="E84" s="273" t="str">
        <f t="shared" si="9"/>
        <v/>
      </c>
      <c r="F84" s="273" t="str">
        <f t="shared" si="10"/>
        <v/>
      </c>
      <c r="G84" s="273" t="str">
        <f t="shared" si="11"/>
        <v/>
      </c>
      <c r="H84" s="273" t="str">
        <f t="shared" si="12"/>
        <v/>
      </c>
      <c r="I84" s="273"/>
      <c r="J84" s="273"/>
      <c r="K84" s="282"/>
      <c r="L84" s="283"/>
      <c r="M84" s="284"/>
      <c r="N84" s="285"/>
      <c r="O84" s="228"/>
      <c r="P84" s="381"/>
      <c r="Q84" s="382"/>
      <c r="R84" s="383"/>
      <c r="S84" s="322"/>
      <c r="T84" s="207"/>
      <c r="U84" s="204"/>
    </row>
    <row r="85" spans="2:21" s="141" customFormat="1" ht="13.5" customHeight="1">
      <c r="B85" s="251" t="str">
        <f t="shared" si="13"/>
        <v/>
      </c>
      <c r="C85" s="278" t="str">
        <f t="shared" si="7"/>
        <v/>
      </c>
      <c r="D85" s="278" t="str">
        <f t="shared" si="8"/>
        <v/>
      </c>
      <c r="E85" s="278" t="str">
        <f t="shared" si="9"/>
        <v/>
      </c>
      <c r="F85" s="278" t="str">
        <f t="shared" si="10"/>
        <v/>
      </c>
      <c r="G85" s="278" t="str">
        <f t="shared" si="11"/>
        <v/>
      </c>
      <c r="H85" s="278" t="str">
        <f t="shared" si="12"/>
        <v/>
      </c>
      <c r="I85" s="278"/>
      <c r="J85" s="278"/>
      <c r="K85" s="286"/>
      <c r="L85" s="287"/>
      <c r="M85" s="287"/>
      <c r="N85" s="287"/>
      <c r="O85" s="226"/>
      <c r="P85" s="384"/>
      <c r="Q85" s="385"/>
      <c r="R85" s="372"/>
      <c r="S85" s="322"/>
      <c r="T85" s="207"/>
      <c r="U85" s="204"/>
    </row>
    <row r="86" spans="2:21" s="141" customFormat="1" ht="27" customHeight="1">
      <c r="B86" s="245" t="str">
        <f t="shared" si="13"/>
        <v/>
      </c>
      <c r="C86" s="281" t="str">
        <f t="shared" si="7"/>
        <v/>
      </c>
      <c r="D86" s="281" t="str">
        <f t="shared" si="8"/>
        <v/>
      </c>
      <c r="E86" s="281" t="str">
        <f t="shared" si="9"/>
        <v/>
      </c>
      <c r="F86" s="281" t="str">
        <f t="shared" si="10"/>
        <v/>
      </c>
      <c r="G86" s="281" t="str">
        <f t="shared" si="11"/>
        <v/>
      </c>
      <c r="H86" s="281" t="str">
        <f t="shared" si="12"/>
        <v/>
      </c>
      <c r="I86" s="281"/>
      <c r="J86" s="281"/>
      <c r="K86" s="274"/>
      <c r="L86" s="275"/>
      <c r="M86" s="276"/>
      <c r="N86" s="277"/>
      <c r="O86" s="269"/>
      <c r="P86" s="396"/>
      <c r="Q86" s="385"/>
      <c r="R86" s="372"/>
      <c r="S86" s="322"/>
      <c r="T86" s="207"/>
      <c r="U86" s="204"/>
    </row>
    <row r="87" spans="2:21" s="141" customFormat="1" ht="13.5" customHeight="1">
      <c r="B87" s="241" t="str">
        <f t="shared" si="13"/>
        <v/>
      </c>
      <c r="C87" s="288" t="str">
        <f t="shared" si="7"/>
        <v/>
      </c>
      <c r="D87" s="288" t="str">
        <f t="shared" si="8"/>
        <v/>
      </c>
      <c r="E87" s="288" t="str">
        <f t="shared" si="9"/>
        <v/>
      </c>
      <c r="F87" s="288" t="str">
        <f t="shared" si="10"/>
        <v/>
      </c>
      <c r="G87" s="288" t="str">
        <f t="shared" si="11"/>
        <v/>
      </c>
      <c r="H87" s="288" t="str">
        <f t="shared" si="12"/>
        <v/>
      </c>
      <c r="I87" s="288"/>
      <c r="J87" s="288"/>
      <c r="K87" s="279"/>
      <c r="L87" s="280"/>
      <c r="M87" s="280"/>
      <c r="N87" s="289"/>
      <c r="O87" s="227"/>
      <c r="P87" s="378"/>
      <c r="Q87" s="379"/>
      <c r="R87" s="380"/>
      <c r="S87" s="322"/>
      <c r="T87" s="207"/>
      <c r="U87" s="204"/>
    </row>
    <row r="88" spans="2:21" s="141" customFormat="1" ht="27" customHeight="1" thickBot="1">
      <c r="B88" s="258" t="str">
        <f t="shared" si="13"/>
        <v/>
      </c>
      <c r="C88" s="290" t="str">
        <f t="shared" si="7"/>
        <v/>
      </c>
      <c r="D88" s="290" t="str">
        <f t="shared" si="8"/>
        <v/>
      </c>
      <c r="E88" s="290" t="str">
        <f t="shared" si="9"/>
        <v/>
      </c>
      <c r="F88" s="290" t="str">
        <f t="shared" si="10"/>
        <v/>
      </c>
      <c r="G88" s="290" t="str">
        <f t="shared" si="11"/>
        <v/>
      </c>
      <c r="H88" s="290" t="str">
        <f t="shared" si="12"/>
        <v/>
      </c>
      <c r="I88" s="290"/>
      <c r="J88" s="290"/>
      <c r="K88" s="291"/>
      <c r="L88" s="292"/>
      <c r="M88" s="293"/>
      <c r="N88" s="294"/>
      <c r="O88" s="175"/>
      <c r="P88" s="393"/>
      <c r="Q88" s="394"/>
      <c r="R88" s="395"/>
      <c r="S88" s="322"/>
      <c r="T88" s="207"/>
      <c r="U88" s="204"/>
    </row>
    <row r="89" spans="2:21" s="141" customFormat="1" ht="15.75" customHeight="1">
      <c r="B89" s="154"/>
      <c r="C89" s="154"/>
      <c r="D89" s="154"/>
      <c r="E89" s="154"/>
      <c r="F89" s="154"/>
      <c r="G89" s="154"/>
      <c r="H89" s="154"/>
      <c r="I89" s="154"/>
      <c r="J89" s="154"/>
      <c r="K89" s="155"/>
      <c r="L89" s="316">
        <f ca="1">IF(ISERROR(OFFSET(K89,-30,1,1,1)),1,IF(OFFSET(K89,-30,1,1,1)=0,2,OFFSET(K89,-30,1,1,1)+1))</f>
        <v>2</v>
      </c>
      <c r="M89" s="156"/>
      <c r="N89" s="156"/>
      <c r="O89" s="156"/>
      <c r="P89" s="156"/>
      <c r="Q89" s="156"/>
      <c r="R89" s="156"/>
      <c r="S89" s="322"/>
      <c r="T89" s="205">
        <f>ROW()</f>
        <v>89</v>
      </c>
      <c r="U89" s="204"/>
    </row>
    <row r="90" spans="2:21" s="141" customFormat="1" ht="16.5" customHeight="1">
      <c r="B90" s="154"/>
      <c r="C90" s="154"/>
      <c r="D90" s="154"/>
      <c r="E90" s="154"/>
      <c r="F90" s="154"/>
      <c r="G90" s="154"/>
      <c r="H90" s="154"/>
      <c r="I90" s="154"/>
      <c r="J90" s="154"/>
      <c r="K90" s="155"/>
      <c r="L90" s="156"/>
      <c r="M90" s="156"/>
      <c r="N90" s="156"/>
      <c r="O90" s="156"/>
      <c r="P90" s="156"/>
      <c r="Q90" s="156"/>
      <c r="R90" s="156"/>
      <c r="S90" s="322"/>
      <c r="T90" s="207"/>
      <c r="U90" s="204"/>
    </row>
  </sheetData>
  <mergeCells count="64">
    <mergeCell ref="N5:R5"/>
    <mergeCell ref="N33:R33"/>
    <mergeCell ref="B64:J64"/>
    <mergeCell ref="P87:R87"/>
    <mergeCell ref="P78:R78"/>
    <mergeCell ref="P79:R79"/>
    <mergeCell ref="P80:R80"/>
    <mergeCell ref="P54:R54"/>
    <mergeCell ref="P55:R55"/>
    <mergeCell ref="P75:R75"/>
    <mergeCell ref="O64:R64"/>
    <mergeCell ref="P46:R46"/>
    <mergeCell ref="P47:R47"/>
    <mergeCell ref="P66:R66"/>
    <mergeCell ref="P48:R48"/>
    <mergeCell ref="P49:R49"/>
    <mergeCell ref="K3:L3"/>
    <mergeCell ref="P85:R85"/>
    <mergeCell ref="P73:R73"/>
    <mergeCell ref="P74:R74"/>
    <mergeCell ref="P76:R76"/>
    <mergeCell ref="P69:R69"/>
    <mergeCell ref="P70:R70"/>
    <mergeCell ref="P71:R71"/>
    <mergeCell ref="P77:R77"/>
    <mergeCell ref="P68:R68"/>
    <mergeCell ref="P56:R56"/>
    <mergeCell ref="P57:R57"/>
    <mergeCell ref="P58:R58"/>
    <mergeCell ref="P65:R65"/>
    <mergeCell ref="P72:R72"/>
    <mergeCell ref="P67:R67"/>
    <mergeCell ref="P88:R88"/>
    <mergeCell ref="P81:R81"/>
    <mergeCell ref="P82:R82"/>
    <mergeCell ref="P83:R83"/>
    <mergeCell ref="P84:R84"/>
    <mergeCell ref="P86:R86"/>
    <mergeCell ref="B32:F32"/>
    <mergeCell ref="P35:R35"/>
    <mergeCell ref="P36:R36"/>
    <mergeCell ref="O34:R34"/>
    <mergeCell ref="B34:J34"/>
    <mergeCell ref="H32:O32"/>
    <mergeCell ref="B62:F62"/>
    <mergeCell ref="P37:R37"/>
    <mergeCell ref="P38:R38"/>
    <mergeCell ref="P39:R39"/>
    <mergeCell ref="P40:R40"/>
    <mergeCell ref="P41:R41"/>
    <mergeCell ref="P42:R42"/>
    <mergeCell ref="P43:R43"/>
    <mergeCell ref="P44:R44"/>
    <mergeCell ref="P45:R45"/>
    <mergeCell ref="P50:R50"/>
    <mergeCell ref="P51:R51"/>
    <mergeCell ref="P52:R52"/>
    <mergeCell ref="P53:R53"/>
    <mergeCell ref="M8:R28"/>
    <mergeCell ref="H10:L10"/>
    <mergeCell ref="H8:L8"/>
    <mergeCell ref="H12:L13"/>
    <mergeCell ref="H14:L15"/>
    <mergeCell ref="H16:L16"/>
  </mergeCells>
  <phoneticPr fontId="2"/>
  <pageMargins left="0" right="0" top="0.59055118110236227" bottom="0" header="0.31496062992125984" footer="0"/>
  <pageSetup paperSize="9" scale="97" orientation="landscape" r:id="rId1"/>
  <headerFooter alignWithMargins="0"/>
  <rowBreaks count="1" manualBreakCount="1">
    <brk id="30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K86"/>
  <sheetViews>
    <sheetView view="pageBreakPreview" zoomScale="75" zoomScaleNormal="100" zoomScaleSheetLayoutView="75" workbookViewId="0">
      <selection activeCell="I3" sqref="I3"/>
    </sheetView>
  </sheetViews>
  <sheetFormatPr defaultRowHeight="14.25"/>
  <cols>
    <col min="1" max="1" width="3.75" style="112" customWidth="1"/>
    <col min="2" max="2" width="27.375" style="112" customWidth="1"/>
    <col min="3" max="3" width="27" style="112" customWidth="1"/>
    <col min="4" max="4" width="14" style="112" customWidth="1"/>
    <col min="5" max="5" width="14.625" style="112" customWidth="1"/>
    <col min="6" max="6" width="17.25" style="112" customWidth="1"/>
    <col min="7" max="7" width="18.625" style="112" customWidth="1"/>
    <col min="8" max="8" width="0" style="112" hidden="1" customWidth="1"/>
    <col min="9" max="9" width="13.25" style="112" customWidth="1"/>
    <col min="10" max="10" width="25.25" style="112" customWidth="1"/>
    <col min="11" max="11" width="3.625" style="112" customWidth="1"/>
    <col min="12" max="16384" width="9" style="112"/>
  </cols>
  <sheetData>
    <row r="1" spans="1:11" ht="12.95" customHeight="1" thickBot="1">
      <c r="A1" s="139"/>
      <c r="B1" s="113"/>
      <c r="C1" s="113"/>
      <c r="D1" s="142"/>
      <c r="E1" s="142"/>
      <c r="F1" s="142"/>
      <c r="G1" s="114"/>
      <c r="H1" s="114" t="s">
        <v>177</v>
      </c>
      <c r="I1" s="114"/>
      <c r="J1" s="115"/>
      <c r="K1" s="139"/>
    </row>
    <row r="2" spans="1:11" ht="15" customHeight="1">
      <c r="A2" s="139"/>
      <c r="B2" s="295" t="s">
        <v>296</v>
      </c>
      <c r="C2" s="415"/>
      <c r="D2" s="416"/>
      <c r="E2" s="416"/>
      <c r="F2" s="416"/>
      <c r="G2" s="416"/>
      <c r="H2" s="121"/>
      <c r="I2" s="122"/>
      <c r="J2" s="304"/>
      <c r="K2" s="139"/>
    </row>
    <row r="3" spans="1:11" ht="28.5" customHeight="1" thickBot="1">
      <c r="A3" s="139"/>
      <c r="B3" s="161" t="s">
        <v>249</v>
      </c>
      <c r="C3" s="413"/>
      <c r="D3" s="414"/>
      <c r="E3" s="414"/>
      <c r="F3" s="414"/>
      <c r="G3" s="414"/>
      <c r="H3" s="162"/>
      <c r="I3" s="163"/>
      <c r="J3" s="164"/>
      <c r="K3" s="139"/>
    </row>
    <row r="4" spans="1:11" ht="27" customHeight="1" thickBot="1">
      <c r="A4" s="139"/>
      <c r="B4" s="114"/>
      <c r="C4" s="114"/>
      <c r="D4" s="114"/>
      <c r="E4" s="124"/>
      <c r="F4" s="125"/>
      <c r="G4" s="114"/>
      <c r="H4" s="114" t="s">
        <v>178</v>
      </c>
      <c r="I4" s="123"/>
      <c r="J4" s="114"/>
      <c r="K4" s="139"/>
    </row>
    <row r="5" spans="1:11" ht="21.75" customHeight="1">
      <c r="A5" s="139"/>
      <c r="B5" s="417" t="s">
        <v>294</v>
      </c>
      <c r="C5" s="418"/>
      <c r="D5" s="165" t="s">
        <v>295</v>
      </c>
      <c r="E5" s="166" t="s">
        <v>180</v>
      </c>
      <c r="F5" s="165" t="s">
        <v>181</v>
      </c>
      <c r="G5" s="165" t="s">
        <v>156</v>
      </c>
      <c r="H5" s="165"/>
      <c r="I5" s="405" t="s">
        <v>182</v>
      </c>
      <c r="J5" s="406"/>
      <c r="K5" s="140"/>
    </row>
    <row r="6" spans="1:11" ht="15" customHeight="1">
      <c r="A6" s="139"/>
      <c r="B6" s="407"/>
      <c r="C6" s="408"/>
      <c r="D6" s="198"/>
      <c r="E6" s="178"/>
      <c r="F6" s="182"/>
      <c r="G6" s="183" t="str">
        <f>IF(D6="","",+INT(D6*F6))</f>
        <v/>
      </c>
      <c r="H6" s="128"/>
      <c r="I6" s="305"/>
      <c r="J6" s="176"/>
      <c r="K6" s="139"/>
    </row>
    <row r="7" spans="1:11" ht="15" customHeight="1">
      <c r="A7" s="139"/>
      <c r="B7" s="409"/>
      <c r="C7" s="410"/>
      <c r="D7" s="199"/>
      <c r="E7" s="179"/>
      <c r="F7" s="184"/>
      <c r="G7" s="185"/>
      <c r="H7" s="157"/>
      <c r="I7" s="306"/>
      <c r="J7" s="177"/>
      <c r="K7" s="139"/>
    </row>
    <row r="8" spans="1:11" ht="15" customHeight="1">
      <c r="A8" s="139"/>
      <c r="B8" s="411"/>
      <c r="C8" s="412"/>
      <c r="D8" s="301"/>
      <c r="E8" s="180"/>
      <c r="F8" s="186"/>
      <c r="G8" s="187" t="str">
        <f>IF(D8="","",+INT(D8*F8))</f>
        <v/>
      </c>
      <c r="H8" s="127"/>
      <c r="I8" s="307"/>
      <c r="J8" s="308"/>
      <c r="K8" s="139"/>
    </row>
    <row r="9" spans="1:11" ht="15" customHeight="1">
      <c r="A9" s="139"/>
      <c r="B9" s="407"/>
      <c r="C9" s="408"/>
      <c r="D9" s="198"/>
      <c r="E9" s="178"/>
      <c r="F9" s="182"/>
      <c r="G9" s="183" t="str">
        <f>IF(D9="","",+INT(D9*F9))</f>
        <v/>
      </c>
      <c r="H9" s="128"/>
      <c r="I9" s="305"/>
      <c r="J9" s="176"/>
      <c r="K9" s="139"/>
    </row>
    <row r="10" spans="1:11" ht="15" customHeight="1">
      <c r="A10" s="139"/>
      <c r="B10" s="409"/>
      <c r="C10" s="410"/>
      <c r="D10" s="199"/>
      <c r="E10" s="179"/>
      <c r="F10" s="184"/>
      <c r="G10" s="185"/>
      <c r="H10" s="157"/>
      <c r="I10" s="306"/>
      <c r="J10" s="177"/>
      <c r="K10" s="139"/>
    </row>
    <row r="11" spans="1:11" ht="15" customHeight="1">
      <c r="A11" s="139"/>
      <c r="B11" s="411"/>
      <c r="C11" s="412"/>
      <c r="D11" s="301"/>
      <c r="E11" s="180"/>
      <c r="F11" s="186"/>
      <c r="G11" s="187" t="str">
        <f>IF(D11="","",+INT(D11*F11))</f>
        <v/>
      </c>
      <c r="H11" s="127"/>
      <c r="I11" s="307"/>
      <c r="J11" s="308"/>
      <c r="K11" s="139"/>
    </row>
    <row r="12" spans="1:11" ht="15" customHeight="1">
      <c r="A12" s="139"/>
      <c r="B12" s="407"/>
      <c r="C12" s="408"/>
      <c r="D12" s="198"/>
      <c r="E12" s="178"/>
      <c r="F12" s="182"/>
      <c r="G12" s="183" t="str">
        <f>IF(D12="","",+INT(D12*F12))</f>
        <v/>
      </c>
      <c r="H12" s="128"/>
      <c r="I12" s="305"/>
      <c r="J12" s="176"/>
      <c r="K12" s="139"/>
    </row>
    <row r="13" spans="1:11" ht="15" customHeight="1">
      <c r="A13" s="139"/>
      <c r="B13" s="409"/>
      <c r="C13" s="410"/>
      <c r="D13" s="199"/>
      <c r="E13" s="179"/>
      <c r="F13" s="184"/>
      <c r="G13" s="185"/>
      <c r="H13" s="157"/>
      <c r="I13" s="306"/>
      <c r="J13" s="177"/>
      <c r="K13" s="139"/>
    </row>
    <row r="14" spans="1:11" ht="15" customHeight="1">
      <c r="A14" s="139"/>
      <c r="B14" s="411"/>
      <c r="C14" s="412"/>
      <c r="D14" s="301"/>
      <c r="E14" s="180"/>
      <c r="F14" s="186"/>
      <c r="G14" s="187" t="str">
        <f>IF(D14="","",+INT(D14*F14))</f>
        <v/>
      </c>
      <c r="H14" s="127"/>
      <c r="I14" s="307"/>
      <c r="J14" s="308"/>
      <c r="K14" s="139"/>
    </row>
    <row r="15" spans="1:11" ht="15" customHeight="1">
      <c r="A15" s="139"/>
      <c r="B15" s="407"/>
      <c r="C15" s="408"/>
      <c r="D15" s="198"/>
      <c r="E15" s="178"/>
      <c r="F15" s="182"/>
      <c r="G15" s="183" t="str">
        <f>IF(D15="","",+INT(D15*F15))</f>
        <v/>
      </c>
      <c r="H15" s="128"/>
      <c r="I15" s="305"/>
      <c r="J15" s="176"/>
      <c r="K15" s="139"/>
    </row>
    <row r="16" spans="1:11" ht="15" customHeight="1">
      <c r="A16" s="139"/>
      <c r="B16" s="409"/>
      <c r="C16" s="410"/>
      <c r="D16" s="199"/>
      <c r="E16" s="179"/>
      <c r="F16" s="184"/>
      <c r="G16" s="185"/>
      <c r="H16" s="157"/>
      <c r="I16" s="306"/>
      <c r="J16" s="177"/>
      <c r="K16" s="139"/>
    </row>
    <row r="17" spans="1:11" ht="15" customHeight="1">
      <c r="A17" s="139"/>
      <c r="B17" s="411"/>
      <c r="C17" s="412"/>
      <c r="D17" s="301"/>
      <c r="E17" s="180"/>
      <c r="F17" s="186"/>
      <c r="G17" s="187" t="str">
        <f>IF(D17="","",+INT(D17*F17))</f>
        <v/>
      </c>
      <c r="H17" s="127"/>
      <c r="I17" s="307"/>
      <c r="J17" s="308"/>
      <c r="K17" s="139"/>
    </row>
    <row r="18" spans="1:11" ht="15" customHeight="1">
      <c r="A18" s="139"/>
      <c r="B18" s="407"/>
      <c r="C18" s="408"/>
      <c r="D18" s="198"/>
      <c r="E18" s="178"/>
      <c r="F18" s="182"/>
      <c r="G18" s="183" t="str">
        <f>IF(D18="","",+INT(D18*F18))</f>
        <v/>
      </c>
      <c r="H18" s="128"/>
      <c r="I18" s="305"/>
      <c r="J18" s="176"/>
      <c r="K18" s="139"/>
    </row>
    <row r="19" spans="1:11" ht="15" customHeight="1">
      <c r="A19" s="139"/>
      <c r="B19" s="409"/>
      <c r="C19" s="410"/>
      <c r="D19" s="199"/>
      <c r="E19" s="179"/>
      <c r="F19" s="184"/>
      <c r="G19" s="185"/>
      <c r="H19" s="157"/>
      <c r="I19" s="306"/>
      <c r="J19" s="177"/>
      <c r="K19" s="139"/>
    </row>
    <row r="20" spans="1:11" ht="15" customHeight="1">
      <c r="A20" s="139"/>
      <c r="B20" s="411"/>
      <c r="C20" s="412"/>
      <c r="D20" s="301"/>
      <c r="E20" s="180"/>
      <c r="F20" s="186"/>
      <c r="G20" s="187" t="str">
        <f>IF(D20="","",+INT(D20*F20))</f>
        <v/>
      </c>
      <c r="H20" s="127"/>
      <c r="I20" s="307"/>
      <c r="J20" s="308"/>
      <c r="K20" s="139"/>
    </row>
    <row r="21" spans="1:11" ht="15" customHeight="1">
      <c r="A21" s="139"/>
      <c r="B21" s="407"/>
      <c r="C21" s="408"/>
      <c r="D21" s="198"/>
      <c r="E21" s="178"/>
      <c r="F21" s="182"/>
      <c r="G21" s="183" t="str">
        <f>IF(D21="","",+INT(D21*F21))</f>
        <v/>
      </c>
      <c r="H21" s="128"/>
      <c r="I21" s="305"/>
      <c r="J21" s="176"/>
      <c r="K21" s="139"/>
    </row>
    <row r="22" spans="1:11" ht="15" customHeight="1">
      <c r="A22" s="139"/>
      <c r="B22" s="409"/>
      <c r="C22" s="410"/>
      <c r="D22" s="199"/>
      <c r="E22" s="179"/>
      <c r="F22" s="184"/>
      <c r="G22" s="185"/>
      <c r="H22" s="157"/>
      <c r="I22" s="306"/>
      <c r="J22" s="177"/>
      <c r="K22" s="139"/>
    </row>
    <row r="23" spans="1:11" ht="15" customHeight="1">
      <c r="A23" s="139"/>
      <c r="B23" s="411"/>
      <c r="C23" s="412"/>
      <c r="D23" s="301"/>
      <c r="E23" s="180"/>
      <c r="F23" s="186"/>
      <c r="G23" s="187" t="str">
        <f>IF(D23="","",+INT(D23*F23))</f>
        <v/>
      </c>
      <c r="H23" s="127"/>
      <c r="I23" s="307"/>
      <c r="J23" s="308"/>
      <c r="K23" s="139"/>
    </row>
    <row r="24" spans="1:11" ht="15" customHeight="1">
      <c r="A24" s="139"/>
      <c r="B24" s="407"/>
      <c r="C24" s="408"/>
      <c r="D24" s="198"/>
      <c r="E24" s="178"/>
      <c r="F24" s="182"/>
      <c r="G24" s="183" t="str">
        <f>IF(D24="","",+INT(D24*F24))</f>
        <v/>
      </c>
      <c r="H24" s="128"/>
      <c r="I24" s="305"/>
      <c r="J24" s="176"/>
      <c r="K24" s="139"/>
    </row>
    <row r="25" spans="1:11" ht="15" customHeight="1">
      <c r="A25" s="139"/>
      <c r="B25" s="409"/>
      <c r="C25" s="410"/>
      <c r="D25" s="199"/>
      <c r="E25" s="179"/>
      <c r="F25" s="184"/>
      <c r="G25" s="185"/>
      <c r="H25" s="157"/>
      <c r="I25" s="306"/>
      <c r="J25" s="177"/>
      <c r="K25" s="139"/>
    </row>
    <row r="26" spans="1:11" ht="15" customHeight="1">
      <c r="A26" s="139"/>
      <c r="B26" s="411"/>
      <c r="C26" s="412"/>
      <c r="D26" s="301"/>
      <c r="E26" s="180"/>
      <c r="F26" s="186"/>
      <c r="G26" s="187" t="str">
        <f>IF(D26="","",+INT(D26*F26))</f>
        <v/>
      </c>
      <c r="H26" s="127"/>
      <c r="I26" s="307"/>
      <c r="J26" s="308"/>
      <c r="K26" s="139"/>
    </row>
    <row r="27" spans="1:11" ht="15" customHeight="1">
      <c r="A27" s="139"/>
      <c r="B27" s="407"/>
      <c r="C27" s="408"/>
      <c r="D27" s="198"/>
      <c r="E27" s="178"/>
      <c r="F27" s="182"/>
      <c r="G27" s="183" t="str">
        <f>IF(D27="","",+INT(D27*F27))</f>
        <v/>
      </c>
      <c r="H27" s="128"/>
      <c r="I27" s="305"/>
      <c r="J27" s="176"/>
      <c r="K27" s="139"/>
    </row>
    <row r="28" spans="1:11" ht="15" customHeight="1">
      <c r="A28" s="139"/>
      <c r="B28" s="409"/>
      <c r="C28" s="410"/>
      <c r="D28" s="199"/>
      <c r="E28" s="179"/>
      <c r="F28" s="184"/>
      <c r="G28" s="185"/>
      <c r="H28" s="157"/>
      <c r="I28" s="306"/>
      <c r="J28" s="177"/>
      <c r="K28" s="139"/>
    </row>
    <row r="29" spans="1:11" ht="15" customHeight="1">
      <c r="A29" s="139"/>
      <c r="B29" s="411"/>
      <c r="C29" s="412"/>
      <c r="D29" s="301"/>
      <c r="E29" s="180"/>
      <c r="F29" s="186"/>
      <c r="G29" s="187" t="str">
        <f>IF(D29="","",+INT(D29*F29))</f>
        <v/>
      </c>
      <c r="H29" s="127"/>
      <c r="I29" s="307"/>
      <c r="J29" s="308"/>
      <c r="K29" s="139"/>
    </row>
    <row r="30" spans="1:11" ht="15" customHeight="1">
      <c r="A30" s="139"/>
      <c r="B30" s="407"/>
      <c r="C30" s="408"/>
      <c r="D30" s="198"/>
      <c r="E30" s="178"/>
      <c r="F30" s="182"/>
      <c r="G30" s="183" t="str">
        <f>IF(D30="","",+INT(D30*F30))</f>
        <v/>
      </c>
      <c r="H30" s="128"/>
      <c r="I30" s="305"/>
      <c r="J30" s="176"/>
      <c r="K30" s="139"/>
    </row>
    <row r="31" spans="1:11" ht="15" customHeight="1">
      <c r="A31" s="139"/>
      <c r="B31" s="409"/>
      <c r="C31" s="410"/>
      <c r="D31" s="199"/>
      <c r="E31" s="179"/>
      <c r="F31" s="184"/>
      <c r="G31" s="185"/>
      <c r="H31" s="157"/>
      <c r="I31" s="306"/>
      <c r="J31" s="177"/>
      <c r="K31" s="139"/>
    </row>
    <row r="32" spans="1:11" ht="15" customHeight="1">
      <c r="A32" s="139"/>
      <c r="B32" s="411"/>
      <c r="C32" s="412"/>
      <c r="D32" s="301"/>
      <c r="E32" s="180"/>
      <c r="F32" s="186"/>
      <c r="G32" s="187" t="str">
        <f>IF(D32="","",+INT(D32*F32))</f>
        <v/>
      </c>
      <c r="H32" s="127"/>
      <c r="I32" s="307"/>
      <c r="J32" s="308"/>
      <c r="K32" s="139"/>
    </row>
    <row r="33" spans="1:11" ht="15" customHeight="1">
      <c r="A33" s="139"/>
      <c r="B33" s="407"/>
      <c r="C33" s="408"/>
      <c r="D33" s="198"/>
      <c r="E33" s="178"/>
      <c r="F33" s="182"/>
      <c r="G33" s="183" t="str">
        <f>IF(D33="","",+INT(D33*F33))</f>
        <v/>
      </c>
      <c r="H33" s="128"/>
      <c r="I33" s="305"/>
      <c r="J33" s="176"/>
      <c r="K33" s="139"/>
    </row>
    <row r="34" spans="1:11" ht="15" customHeight="1">
      <c r="A34" s="139"/>
      <c r="B34" s="409"/>
      <c r="C34" s="410"/>
      <c r="D34" s="199"/>
      <c r="E34" s="179"/>
      <c r="F34" s="184"/>
      <c r="G34" s="185"/>
      <c r="H34" s="157"/>
      <c r="I34" s="306"/>
      <c r="J34" s="177"/>
      <c r="K34" s="139"/>
    </row>
    <row r="35" spans="1:11" ht="15" customHeight="1">
      <c r="A35" s="139"/>
      <c r="B35" s="411"/>
      <c r="C35" s="412"/>
      <c r="D35" s="301"/>
      <c r="E35" s="180"/>
      <c r="F35" s="186"/>
      <c r="G35" s="187" t="str">
        <f>IF(D35="","",+INT(D35*F35))</f>
        <v/>
      </c>
      <c r="H35" s="127"/>
      <c r="I35" s="307"/>
      <c r="J35" s="308"/>
      <c r="K35" s="139"/>
    </row>
    <row r="36" spans="1:11" ht="15" customHeight="1">
      <c r="A36" s="139"/>
      <c r="B36" s="407"/>
      <c r="C36" s="408"/>
      <c r="D36" s="198"/>
      <c r="E36" s="178"/>
      <c r="F36" s="182"/>
      <c r="G36" s="183" t="str">
        <f>IF(D36="","",+INT(D36*F36))</f>
        <v/>
      </c>
      <c r="H36" s="128"/>
      <c r="I36" s="305"/>
      <c r="J36" s="176"/>
      <c r="K36" s="139"/>
    </row>
    <row r="37" spans="1:11" ht="15" customHeight="1">
      <c r="A37" s="139"/>
      <c r="B37" s="409"/>
      <c r="C37" s="410"/>
      <c r="D37" s="199"/>
      <c r="E37" s="179"/>
      <c r="F37" s="184"/>
      <c r="G37" s="185"/>
      <c r="H37" s="157"/>
      <c r="I37" s="306"/>
      <c r="J37" s="177"/>
      <c r="K37" s="139"/>
    </row>
    <row r="38" spans="1:11" ht="15" customHeight="1">
      <c r="A38" s="139"/>
      <c r="B38" s="411"/>
      <c r="C38" s="412"/>
      <c r="D38" s="301"/>
      <c r="E38" s="180"/>
      <c r="F38" s="186"/>
      <c r="G38" s="187" t="str">
        <f>IF(D38="","",+INT(D38*F38))</f>
        <v/>
      </c>
      <c r="H38" s="127"/>
      <c r="I38" s="307"/>
      <c r="J38" s="308"/>
      <c r="K38" s="139"/>
    </row>
    <row r="39" spans="1:11" ht="15" customHeight="1">
      <c r="A39" s="139"/>
      <c r="B39" s="409"/>
      <c r="C39" s="410"/>
      <c r="D39" s="199"/>
      <c r="E39" s="179"/>
      <c r="F39" s="184"/>
      <c r="G39" s="185" t="str">
        <f>IF(D39="","",+INT(D39*F39))</f>
        <v/>
      </c>
      <c r="H39" s="157"/>
      <c r="I39" s="306"/>
      <c r="J39" s="177"/>
      <c r="K39" s="139"/>
    </row>
    <row r="40" spans="1:11" ht="15" customHeight="1">
      <c r="A40" s="139"/>
      <c r="B40" s="409"/>
      <c r="C40" s="410"/>
      <c r="D40" s="199"/>
      <c r="E40" s="179"/>
      <c r="F40" s="184"/>
      <c r="G40" s="185"/>
      <c r="H40" s="157"/>
      <c r="I40" s="306"/>
      <c r="J40" s="177"/>
      <c r="K40" s="139"/>
    </row>
    <row r="41" spans="1:11" ht="15" customHeight="1" thickBot="1">
      <c r="A41" s="139"/>
      <c r="B41" s="419"/>
      <c r="C41" s="420"/>
      <c r="D41" s="302"/>
      <c r="E41" s="181"/>
      <c r="F41" s="188"/>
      <c r="G41" s="189" t="str">
        <f>IF(D41="","",+INT(D41*F41))</f>
        <v/>
      </c>
      <c r="H41" s="129"/>
      <c r="I41" s="309"/>
      <c r="J41" s="310"/>
      <c r="K41" s="139"/>
    </row>
    <row r="42" spans="1:11" ht="12.75" customHeight="1">
      <c r="A42" s="139"/>
      <c r="B42" s="158"/>
      <c r="C42" s="158"/>
      <c r="D42" s="158"/>
      <c r="E42" s="124"/>
      <c r="F42" s="159"/>
      <c r="G42" s="159"/>
      <c r="H42" s="159"/>
      <c r="I42" s="118"/>
      <c r="J42" s="160"/>
      <c r="K42" s="139"/>
    </row>
    <row r="43" spans="1:11" ht="14.25" customHeight="1">
      <c r="A43" s="139"/>
      <c r="B43" s="114"/>
      <c r="C43" s="114"/>
      <c r="D43" s="114"/>
      <c r="E43" s="114"/>
      <c r="F43" s="114"/>
      <c r="G43" s="114"/>
      <c r="H43" s="114"/>
      <c r="I43" s="114"/>
      <c r="J43" s="114"/>
      <c r="K43" s="139"/>
    </row>
    <row r="44" spans="1:11" ht="12.95" customHeight="1" thickBot="1">
      <c r="A44" s="139"/>
      <c r="B44" s="113"/>
      <c r="C44" s="113"/>
      <c r="D44" s="142"/>
      <c r="E44" s="142"/>
      <c r="F44" s="142"/>
      <c r="G44" s="114"/>
      <c r="H44" s="114" t="s">
        <v>177</v>
      </c>
      <c r="I44" s="114"/>
      <c r="J44" s="115"/>
      <c r="K44" s="139"/>
    </row>
    <row r="45" spans="1:11" ht="15" customHeight="1">
      <c r="A45" s="139"/>
      <c r="B45" s="295" t="s">
        <v>250</v>
      </c>
      <c r="C45" s="415"/>
      <c r="D45" s="416"/>
      <c r="E45" s="416"/>
      <c r="F45" s="416"/>
      <c r="G45" s="416"/>
      <c r="H45" s="121"/>
      <c r="I45" s="122"/>
      <c r="J45" s="304"/>
      <c r="K45" s="139"/>
    </row>
    <row r="46" spans="1:11" ht="28.5" customHeight="1" thickBot="1">
      <c r="A46" s="139"/>
      <c r="B46" s="161" t="s">
        <v>249</v>
      </c>
      <c r="C46" s="413"/>
      <c r="D46" s="414"/>
      <c r="E46" s="414"/>
      <c r="F46" s="414"/>
      <c r="G46" s="414"/>
      <c r="H46" s="162"/>
      <c r="I46" s="163"/>
      <c r="J46" s="164"/>
      <c r="K46" s="139"/>
    </row>
    <row r="47" spans="1:11" ht="23.25" customHeight="1" thickBot="1">
      <c r="A47" s="139"/>
      <c r="B47" s="114"/>
      <c r="C47" s="114"/>
      <c r="D47" s="114"/>
      <c r="E47" s="124"/>
      <c r="F47" s="125"/>
      <c r="G47" s="114"/>
      <c r="H47" s="114" t="s">
        <v>178</v>
      </c>
      <c r="I47" s="123"/>
      <c r="J47" s="114"/>
      <c r="K47" s="139"/>
    </row>
    <row r="48" spans="1:11" ht="21.75" customHeight="1">
      <c r="A48" s="139"/>
      <c r="B48" s="417" t="s">
        <v>179</v>
      </c>
      <c r="C48" s="418"/>
      <c r="D48" s="165" t="s">
        <v>248</v>
      </c>
      <c r="E48" s="166" t="s">
        <v>180</v>
      </c>
      <c r="F48" s="165" t="s">
        <v>181</v>
      </c>
      <c r="G48" s="165" t="s">
        <v>156</v>
      </c>
      <c r="H48" s="165"/>
      <c r="I48" s="405" t="s">
        <v>182</v>
      </c>
      <c r="J48" s="406"/>
      <c r="K48" s="140"/>
    </row>
    <row r="49" spans="1:11" ht="15" customHeight="1">
      <c r="A49" s="139"/>
      <c r="B49" s="407"/>
      <c r="C49" s="408"/>
      <c r="D49" s="200"/>
      <c r="E49" s="178"/>
      <c r="F49" s="190"/>
      <c r="G49" s="191" t="str">
        <f>IF(D49="","",+INT(D49*F49))</f>
        <v/>
      </c>
      <c r="H49" s="128"/>
      <c r="I49" s="305"/>
      <c r="J49" s="176"/>
      <c r="K49" s="139"/>
    </row>
    <row r="50" spans="1:11" ht="15" customHeight="1">
      <c r="A50" s="139"/>
      <c r="B50" s="409"/>
      <c r="C50" s="410"/>
      <c r="D50" s="201"/>
      <c r="E50" s="179"/>
      <c r="F50" s="192"/>
      <c r="G50" s="193"/>
      <c r="H50" s="157"/>
      <c r="I50" s="306"/>
      <c r="J50" s="177"/>
      <c r="K50" s="139"/>
    </row>
    <row r="51" spans="1:11" ht="15" customHeight="1">
      <c r="A51" s="139"/>
      <c r="B51" s="411"/>
      <c r="C51" s="412"/>
      <c r="D51" s="301"/>
      <c r="E51" s="180"/>
      <c r="F51" s="194"/>
      <c r="G51" s="195" t="str">
        <f>IF(D51="","",+INT(D51*F51))</f>
        <v/>
      </c>
      <c r="H51" s="127"/>
      <c r="I51" s="307"/>
      <c r="J51" s="308"/>
      <c r="K51" s="139"/>
    </row>
    <row r="52" spans="1:11" ht="15" customHeight="1">
      <c r="A52" s="139"/>
      <c r="B52" s="407"/>
      <c r="C52" s="408"/>
      <c r="D52" s="200"/>
      <c r="E52" s="178"/>
      <c r="F52" s="190"/>
      <c r="G52" s="191" t="str">
        <f>IF(D52="","",+INT(D52*F52))</f>
        <v/>
      </c>
      <c r="H52" s="128"/>
      <c r="I52" s="305"/>
      <c r="J52" s="176"/>
      <c r="K52" s="139"/>
    </row>
    <row r="53" spans="1:11" ht="15" customHeight="1">
      <c r="A53" s="139"/>
      <c r="B53" s="409"/>
      <c r="C53" s="410"/>
      <c r="D53" s="201"/>
      <c r="E53" s="179"/>
      <c r="F53" s="192"/>
      <c r="G53" s="193"/>
      <c r="H53" s="157"/>
      <c r="I53" s="306"/>
      <c r="J53" s="177"/>
      <c r="K53" s="139"/>
    </row>
    <row r="54" spans="1:11" ht="15" customHeight="1">
      <c r="A54" s="139"/>
      <c r="B54" s="411"/>
      <c r="C54" s="412"/>
      <c r="D54" s="301"/>
      <c r="E54" s="180"/>
      <c r="F54" s="194"/>
      <c r="G54" s="195" t="str">
        <f>IF(D54="","",+INT(D54*F54))</f>
        <v/>
      </c>
      <c r="H54" s="127"/>
      <c r="I54" s="307"/>
      <c r="J54" s="308"/>
      <c r="K54" s="139"/>
    </row>
    <row r="55" spans="1:11" ht="15" customHeight="1">
      <c r="A55" s="139"/>
      <c r="B55" s="407"/>
      <c r="C55" s="408"/>
      <c r="D55" s="200"/>
      <c r="E55" s="178"/>
      <c r="F55" s="190"/>
      <c r="G55" s="191" t="str">
        <f>IF(D55="","",+INT(D55*F55))</f>
        <v/>
      </c>
      <c r="H55" s="128"/>
      <c r="I55" s="305"/>
      <c r="J55" s="176"/>
      <c r="K55" s="139"/>
    </row>
    <row r="56" spans="1:11" ht="15" customHeight="1">
      <c r="A56" s="139"/>
      <c r="B56" s="409"/>
      <c r="C56" s="410"/>
      <c r="D56" s="201"/>
      <c r="E56" s="179"/>
      <c r="F56" s="192"/>
      <c r="G56" s="193"/>
      <c r="H56" s="157"/>
      <c r="I56" s="306"/>
      <c r="J56" s="177"/>
      <c r="K56" s="139"/>
    </row>
    <row r="57" spans="1:11" ht="15" customHeight="1">
      <c r="A57" s="139"/>
      <c r="B57" s="411"/>
      <c r="C57" s="412"/>
      <c r="D57" s="301"/>
      <c r="E57" s="180"/>
      <c r="F57" s="194"/>
      <c r="G57" s="195" t="str">
        <f>IF(D57="","",+INT(D57*F57))</f>
        <v/>
      </c>
      <c r="H57" s="127"/>
      <c r="I57" s="307"/>
      <c r="J57" s="308"/>
      <c r="K57" s="139"/>
    </row>
    <row r="58" spans="1:11" ht="15" customHeight="1">
      <c r="A58" s="139"/>
      <c r="B58" s="407"/>
      <c r="C58" s="408"/>
      <c r="D58" s="200"/>
      <c r="E58" s="178"/>
      <c r="F58" s="190"/>
      <c r="G58" s="191" t="str">
        <f>IF(D58="","",+INT(D58*F58))</f>
        <v/>
      </c>
      <c r="H58" s="128"/>
      <c r="I58" s="305"/>
      <c r="J58" s="176"/>
      <c r="K58" s="139"/>
    </row>
    <row r="59" spans="1:11" ht="15" customHeight="1">
      <c r="A59" s="139"/>
      <c r="B59" s="409"/>
      <c r="C59" s="410"/>
      <c r="D59" s="201"/>
      <c r="E59" s="179"/>
      <c r="F59" s="192"/>
      <c r="G59" s="193"/>
      <c r="H59" s="157"/>
      <c r="I59" s="306"/>
      <c r="J59" s="177"/>
      <c r="K59" s="139"/>
    </row>
    <row r="60" spans="1:11" ht="15" customHeight="1">
      <c r="A60" s="139"/>
      <c r="B60" s="411"/>
      <c r="C60" s="412"/>
      <c r="D60" s="301"/>
      <c r="E60" s="180"/>
      <c r="F60" s="194"/>
      <c r="G60" s="195" t="str">
        <f>IF(D60="","",+INT(D60*F60))</f>
        <v/>
      </c>
      <c r="H60" s="127"/>
      <c r="I60" s="307"/>
      <c r="J60" s="308"/>
      <c r="K60" s="139"/>
    </row>
    <row r="61" spans="1:11" ht="15" customHeight="1">
      <c r="A61" s="139"/>
      <c r="B61" s="407"/>
      <c r="C61" s="408"/>
      <c r="D61" s="200"/>
      <c r="E61" s="178"/>
      <c r="F61" s="190"/>
      <c r="G61" s="191" t="str">
        <f>IF(D61="","",+INT(D61*F61))</f>
        <v/>
      </c>
      <c r="H61" s="128"/>
      <c r="I61" s="305"/>
      <c r="J61" s="176"/>
      <c r="K61" s="139"/>
    </row>
    <row r="62" spans="1:11" ht="15" customHeight="1">
      <c r="A62" s="139"/>
      <c r="B62" s="409"/>
      <c r="C62" s="410"/>
      <c r="D62" s="201"/>
      <c r="E62" s="179"/>
      <c r="F62" s="192"/>
      <c r="G62" s="193"/>
      <c r="H62" s="157"/>
      <c r="I62" s="306"/>
      <c r="J62" s="177"/>
      <c r="K62" s="139"/>
    </row>
    <row r="63" spans="1:11" ht="15" customHeight="1">
      <c r="A63" s="139"/>
      <c r="B63" s="411"/>
      <c r="C63" s="412"/>
      <c r="D63" s="301"/>
      <c r="E63" s="180"/>
      <c r="F63" s="194"/>
      <c r="G63" s="195" t="str">
        <f>IF(D63="","",+INT(D63*F63))</f>
        <v/>
      </c>
      <c r="H63" s="127"/>
      <c r="I63" s="307"/>
      <c r="J63" s="308"/>
      <c r="K63" s="139"/>
    </row>
    <row r="64" spans="1:11" ht="15" customHeight="1">
      <c r="A64" s="139"/>
      <c r="B64" s="407"/>
      <c r="C64" s="408"/>
      <c r="D64" s="200"/>
      <c r="E64" s="178"/>
      <c r="F64" s="190"/>
      <c r="G64" s="191" t="str">
        <f>IF(D64="","",+INT(D64*F64))</f>
        <v/>
      </c>
      <c r="H64" s="128"/>
      <c r="I64" s="305"/>
      <c r="J64" s="176"/>
      <c r="K64" s="139"/>
    </row>
    <row r="65" spans="1:11" ht="15" customHeight="1">
      <c r="A65" s="139"/>
      <c r="B65" s="409"/>
      <c r="C65" s="410"/>
      <c r="D65" s="201"/>
      <c r="E65" s="179"/>
      <c r="F65" s="192"/>
      <c r="G65" s="193"/>
      <c r="H65" s="157"/>
      <c r="I65" s="306"/>
      <c r="J65" s="177"/>
      <c r="K65" s="139"/>
    </row>
    <row r="66" spans="1:11" ht="15" customHeight="1">
      <c r="A66" s="139"/>
      <c r="B66" s="411"/>
      <c r="C66" s="412"/>
      <c r="D66" s="301"/>
      <c r="E66" s="180"/>
      <c r="F66" s="194"/>
      <c r="G66" s="195" t="str">
        <f>IF(D66="","",+INT(D66*F66))</f>
        <v/>
      </c>
      <c r="H66" s="127"/>
      <c r="I66" s="307"/>
      <c r="J66" s="308"/>
      <c r="K66" s="139"/>
    </row>
    <row r="67" spans="1:11" ht="15" customHeight="1">
      <c r="A67" s="139"/>
      <c r="B67" s="407"/>
      <c r="C67" s="408"/>
      <c r="D67" s="200"/>
      <c r="E67" s="178"/>
      <c r="F67" s="190"/>
      <c r="G67" s="191" t="str">
        <f>IF(D67="","",+INT(D67*F67))</f>
        <v/>
      </c>
      <c r="H67" s="128"/>
      <c r="I67" s="305"/>
      <c r="J67" s="176"/>
      <c r="K67" s="139"/>
    </row>
    <row r="68" spans="1:11" ht="15" customHeight="1">
      <c r="A68" s="139"/>
      <c r="B68" s="409"/>
      <c r="C68" s="410"/>
      <c r="D68" s="201"/>
      <c r="E68" s="179"/>
      <c r="F68" s="192"/>
      <c r="G68" s="193"/>
      <c r="H68" s="157"/>
      <c r="I68" s="306"/>
      <c r="J68" s="177"/>
      <c r="K68" s="139"/>
    </row>
    <row r="69" spans="1:11" ht="15" customHeight="1">
      <c r="A69" s="139"/>
      <c r="B69" s="411"/>
      <c r="C69" s="412"/>
      <c r="D69" s="301"/>
      <c r="E69" s="180"/>
      <c r="F69" s="194"/>
      <c r="G69" s="195" t="str">
        <f>IF(D69="","",+INT(D69*F69))</f>
        <v/>
      </c>
      <c r="H69" s="127"/>
      <c r="I69" s="307"/>
      <c r="J69" s="308"/>
      <c r="K69" s="139"/>
    </row>
    <row r="70" spans="1:11" ht="15" customHeight="1">
      <c r="A70" s="139"/>
      <c r="B70" s="407"/>
      <c r="C70" s="408"/>
      <c r="D70" s="200"/>
      <c r="E70" s="178"/>
      <c r="F70" s="190"/>
      <c r="G70" s="191" t="str">
        <f>IF(D70="","",+INT(D70*F70))</f>
        <v/>
      </c>
      <c r="H70" s="128"/>
      <c r="I70" s="305"/>
      <c r="J70" s="176"/>
      <c r="K70" s="139"/>
    </row>
    <row r="71" spans="1:11" ht="15" customHeight="1">
      <c r="A71" s="139"/>
      <c r="B71" s="409"/>
      <c r="C71" s="410"/>
      <c r="D71" s="201"/>
      <c r="E71" s="179"/>
      <c r="F71" s="192"/>
      <c r="G71" s="193"/>
      <c r="H71" s="157"/>
      <c r="I71" s="306"/>
      <c r="J71" s="177"/>
      <c r="K71" s="139"/>
    </row>
    <row r="72" spans="1:11" ht="15" customHeight="1">
      <c r="A72" s="139"/>
      <c r="B72" s="411"/>
      <c r="C72" s="412"/>
      <c r="D72" s="301"/>
      <c r="E72" s="180"/>
      <c r="F72" s="194"/>
      <c r="G72" s="195" t="str">
        <f>IF(D72="","",+INT(D72*F72))</f>
        <v/>
      </c>
      <c r="H72" s="127"/>
      <c r="I72" s="307"/>
      <c r="J72" s="308"/>
      <c r="K72" s="139"/>
    </row>
    <row r="73" spans="1:11" ht="15" customHeight="1">
      <c r="A73" s="139"/>
      <c r="B73" s="407"/>
      <c r="C73" s="408"/>
      <c r="D73" s="200"/>
      <c r="E73" s="178"/>
      <c r="F73" s="190"/>
      <c r="G73" s="191" t="str">
        <f>IF(D73="","",+INT(D73*F73))</f>
        <v/>
      </c>
      <c r="H73" s="128"/>
      <c r="I73" s="305"/>
      <c r="J73" s="176"/>
      <c r="K73" s="139"/>
    </row>
    <row r="74" spans="1:11" ht="15" customHeight="1">
      <c r="A74" s="139"/>
      <c r="B74" s="409"/>
      <c r="C74" s="410"/>
      <c r="D74" s="201"/>
      <c r="E74" s="179"/>
      <c r="F74" s="192"/>
      <c r="G74" s="193"/>
      <c r="H74" s="157"/>
      <c r="I74" s="306"/>
      <c r="J74" s="177"/>
      <c r="K74" s="139"/>
    </row>
    <row r="75" spans="1:11" ht="15" customHeight="1">
      <c r="A75" s="139"/>
      <c r="B75" s="411"/>
      <c r="C75" s="412"/>
      <c r="D75" s="301"/>
      <c r="E75" s="180"/>
      <c r="F75" s="194"/>
      <c r="G75" s="195" t="str">
        <f>IF(D75="","",+INT(D75*F75))</f>
        <v/>
      </c>
      <c r="H75" s="127"/>
      <c r="I75" s="307"/>
      <c r="J75" s="308"/>
      <c r="K75" s="139"/>
    </row>
    <row r="76" spans="1:11" ht="15" customHeight="1">
      <c r="A76" s="139"/>
      <c r="B76" s="407"/>
      <c r="C76" s="408"/>
      <c r="D76" s="200"/>
      <c r="E76" s="178"/>
      <c r="F76" s="190"/>
      <c r="G76" s="191" t="str">
        <f>IF(D76="","",+INT(D76*F76))</f>
        <v/>
      </c>
      <c r="H76" s="128"/>
      <c r="I76" s="305"/>
      <c r="J76" s="176"/>
      <c r="K76" s="139"/>
    </row>
    <row r="77" spans="1:11" ht="15" customHeight="1">
      <c r="A77" s="139"/>
      <c r="B77" s="409"/>
      <c r="C77" s="410"/>
      <c r="D77" s="201"/>
      <c r="E77" s="179"/>
      <c r="F77" s="192"/>
      <c r="G77" s="193"/>
      <c r="H77" s="157"/>
      <c r="I77" s="306"/>
      <c r="J77" s="177"/>
      <c r="K77" s="139"/>
    </row>
    <row r="78" spans="1:11" ht="15" customHeight="1">
      <c r="A78" s="139"/>
      <c r="B78" s="411"/>
      <c r="C78" s="412"/>
      <c r="D78" s="301"/>
      <c r="E78" s="180"/>
      <c r="F78" s="194"/>
      <c r="G78" s="195" t="str">
        <f>IF(D78="","",+INT(D78*F78))</f>
        <v/>
      </c>
      <c r="H78" s="127"/>
      <c r="I78" s="307"/>
      <c r="J78" s="308"/>
      <c r="K78" s="139"/>
    </row>
    <row r="79" spans="1:11" ht="15" customHeight="1">
      <c r="A79" s="139"/>
      <c r="B79" s="407"/>
      <c r="C79" s="408"/>
      <c r="D79" s="200"/>
      <c r="E79" s="178"/>
      <c r="F79" s="190"/>
      <c r="G79" s="191" t="str">
        <f>IF(D79="","",+INT(D79*F79))</f>
        <v/>
      </c>
      <c r="H79" s="128"/>
      <c r="I79" s="305"/>
      <c r="J79" s="176"/>
      <c r="K79" s="139"/>
    </row>
    <row r="80" spans="1:11" ht="15" customHeight="1">
      <c r="A80" s="139"/>
      <c r="B80" s="409"/>
      <c r="C80" s="410"/>
      <c r="D80" s="201"/>
      <c r="E80" s="179"/>
      <c r="F80" s="192"/>
      <c r="G80" s="193"/>
      <c r="H80" s="157"/>
      <c r="I80" s="306"/>
      <c r="J80" s="177"/>
      <c r="K80" s="139"/>
    </row>
    <row r="81" spans="1:11" ht="15" customHeight="1">
      <c r="A81" s="139"/>
      <c r="B81" s="411"/>
      <c r="C81" s="412"/>
      <c r="D81" s="301"/>
      <c r="E81" s="180"/>
      <c r="F81" s="194"/>
      <c r="G81" s="195" t="str">
        <f>IF(D81="","",+INT(D81*F81))</f>
        <v/>
      </c>
      <c r="H81" s="127"/>
      <c r="I81" s="307"/>
      <c r="J81" s="308"/>
      <c r="K81" s="139"/>
    </row>
    <row r="82" spans="1:11" ht="21" customHeight="1">
      <c r="A82" s="139"/>
      <c r="B82" s="409"/>
      <c r="C82" s="410"/>
      <c r="D82" s="201"/>
      <c r="E82" s="179"/>
      <c r="F82" s="192"/>
      <c r="G82" s="193" t="str">
        <f>IF(D82="","",+INT(D82*F82))</f>
        <v/>
      </c>
      <c r="H82" s="157"/>
      <c r="I82" s="306"/>
      <c r="J82" s="177"/>
      <c r="K82" s="139"/>
    </row>
    <row r="83" spans="1:11" ht="15" customHeight="1">
      <c r="A83" s="139"/>
      <c r="B83" s="409"/>
      <c r="C83" s="410"/>
      <c r="D83" s="201"/>
      <c r="E83" s="179"/>
      <c r="F83" s="192"/>
      <c r="G83" s="193"/>
      <c r="H83" s="157"/>
      <c r="I83" s="306"/>
      <c r="J83" s="177"/>
      <c r="K83" s="139"/>
    </row>
    <row r="84" spans="1:11" ht="15" thickBot="1">
      <c r="B84" s="419"/>
      <c r="C84" s="420"/>
      <c r="D84" s="303"/>
      <c r="E84" s="181"/>
      <c r="F84" s="196"/>
      <c r="G84" s="197" t="str">
        <f>IF(D84="","",+INT(D84*F84))</f>
        <v/>
      </c>
      <c r="H84" s="129"/>
      <c r="I84" s="309"/>
      <c r="J84" s="310"/>
    </row>
    <row r="85" spans="1:11">
      <c r="B85" s="126"/>
      <c r="C85" s="126"/>
      <c r="D85" s="126"/>
      <c r="E85" s="126"/>
      <c r="F85" s="126"/>
      <c r="G85" s="126"/>
      <c r="H85" s="126"/>
      <c r="I85" s="126"/>
      <c r="J85" s="126"/>
    </row>
    <row r="86" spans="1:11" ht="6.75" customHeight="1">
      <c r="B86" s="126"/>
      <c r="C86" s="126"/>
      <c r="D86" s="126"/>
      <c r="E86" s="126"/>
      <c r="F86" s="126"/>
      <c r="G86" s="126"/>
      <c r="H86" s="126"/>
      <c r="I86" s="126"/>
      <c r="J86" s="126"/>
    </row>
  </sheetData>
  <mergeCells count="56">
    <mergeCell ref="B82:C82"/>
    <mergeCell ref="B16:C17"/>
    <mergeCell ref="B18:C18"/>
    <mergeCell ref="B19:C20"/>
    <mergeCell ref="B13:C14"/>
    <mergeCell ref="B15:C15"/>
    <mergeCell ref="B28:C29"/>
    <mergeCell ref="B30:C30"/>
    <mergeCell ref="B31:C32"/>
    <mergeCell ref="B79:C79"/>
    <mergeCell ref="B64:C64"/>
    <mergeCell ref="B59:C60"/>
    <mergeCell ref="B61:C61"/>
    <mergeCell ref="B48:C48"/>
    <mergeCell ref="B70:C70"/>
    <mergeCell ref="I5:J5"/>
    <mergeCell ref="B39:C39"/>
    <mergeCell ref="B40:C41"/>
    <mergeCell ref="B9:C9"/>
    <mergeCell ref="B10:C11"/>
    <mergeCell ref="B12:C12"/>
    <mergeCell ref="B22:C23"/>
    <mergeCell ref="B24:C24"/>
    <mergeCell ref="B37:C38"/>
    <mergeCell ref="B83:C84"/>
    <mergeCell ref="B53:C54"/>
    <mergeCell ref="B55:C55"/>
    <mergeCell ref="B56:C57"/>
    <mergeCell ref="B52:C52"/>
    <mergeCell ref="B62:C63"/>
    <mergeCell ref="B80:C81"/>
    <mergeCell ref="B74:C75"/>
    <mergeCell ref="B76:C76"/>
    <mergeCell ref="B71:C72"/>
    <mergeCell ref="B73:C73"/>
    <mergeCell ref="B65:C66"/>
    <mergeCell ref="B67:C67"/>
    <mergeCell ref="B68:C69"/>
    <mergeCell ref="B77:C78"/>
    <mergeCell ref="B58:C58"/>
    <mergeCell ref="I48:J48"/>
    <mergeCell ref="B49:C49"/>
    <mergeCell ref="B50:C51"/>
    <mergeCell ref="C3:G3"/>
    <mergeCell ref="C2:G2"/>
    <mergeCell ref="C45:G45"/>
    <mergeCell ref="C46:G46"/>
    <mergeCell ref="B6:C6"/>
    <mergeCell ref="B7:C8"/>
    <mergeCell ref="B5:C5"/>
    <mergeCell ref="B33:C33"/>
    <mergeCell ref="B34:C35"/>
    <mergeCell ref="B36:C36"/>
    <mergeCell ref="B25:C26"/>
    <mergeCell ref="B27:C27"/>
    <mergeCell ref="B21:C21"/>
  </mergeCells>
  <phoneticPr fontId="2"/>
  <pageMargins left="0" right="0" top="0.59" bottom="0" header="0.39370078740157483" footer="0"/>
  <pageSetup paperSize="9" scale="88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2005-02-10T05:21:05Z</cp:lastPrinted>
  <dcterms:created xsi:type="dcterms:W3CDTF">2001-12-08T17:30:14Z</dcterms:created>
  <dcterms:modified xsi:type="dcterms:W3CDTF">2012-01-25T08:16:04Z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2012/12/22</vt:lpwstr>
  </property>
</Properties>
</file>