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5420" windowHeight="4080" tabRatio="696" activeTab="4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帳票イメージ工種別内訳!$A$1:$U$92</definedName>
  </definedNames>
  <calcPr calcId="125725"/>
</workbook>
</file>

<file path=xl/calcChain.xml><?xml version="1.0" encoding="utf-8"?>
<calcChain xmlns="http://schemas.openxmlformats.org/spreadsheetml/2006/main">
  <c r="I9" i="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6"/>
  <c r="D7"/>
  <c r="E7"/>
  <c r="D8"/>
  <c r="E8"/>
  <c r="I7"/>
  <c r="I8"/>
  <c r="I6"/>
  <c r="E6"/>
  <c r="D6"/>
  <c r="Q50"/>
  <c r="Q51"/>
  <c r="Q52"/>
  <c r="E52" s="1"/>
  <c r="Q53"/>
  <c r="Q54"/>
  <c r="Q55"/>
  <c r="E55" s="1"/>
  <c r="Q56"/>
  <c r="E56" s="1"/>
  <c r="Q57"/>
  <c r="Q58"/>
  <c r="Q59"/>
  <c r="E59" s="1"/>
  <c r="Q60"/>
  <c r="E60" s="1"/>
  <c r="Q61"/>
  <c r="Q62"/>
  <c r="Q63"/>
  <c r="E63" s="1"/>
  <c r="Q64"/>
  <c r="E64" s="1"/>
  <c r="Q65"/>
  <c r="Q66"/>
  <c r="Q67"/>
  <c r="E67" s="1"/>
  <c r="Q68"/>
  <c r="E68" s="1"/>
  <c r="Q69"/>
  <c r="Q70"/>
  <c r="Q71"/>
  <c r="E71" s="1"/>
  <c r="Q72"/>
  <c r="E72" s="1"/>
  <c r="Q73"/>
  <c r="Q74"/>
  <c r="Q75"/>
  <c r="E75" s="1"/>
  <c r="Q76"/>
  <c r="E76" s="1"/>
  <c r="Q77"/>
  <c r="Q78"/>
  <c r="Q79"/>
  <c r="E79" s="1"/>
  <c r="Q80"/>
  <c r="E80" s="1"/>
  <c r="Q81"/>
  <c r="Q82"/>
  <c r="Q83"/>
  <c r="E83" s="1"/>
  <c r="Q84"/>
  <c r="E84" s="1"/>
  <c r="D52"/>
  <c r="D53"/>
  <c r="E53"/>
  <c r="D54"/>
  <c r="E54"/>
  <c r="D55"/>
  <c r="D56"/>
  <c r="D57"/>
  <c r="E57"/>
  <c r="D58"/>
  <c r="E58"/>
  <c r="D59"/>
  <c r="D60"/>
  <c r="D61"/>
  <c r="E61"/>
  <c r="D62"/>
  <c r="E62"/>
  <c r="D63"/>
  <c r="D64"/>
  <c r="D65"/>
  <c r="E65"/>
  <c r="D66"/>
  <c r="E66"/>
  <c r="D67"/>
  <c r="D68"/>
  <c r="D69"/>
  <c r="E69"/>
  <c r="D70"/>
  <c r="E70"/>
  <c r="D71"/>
  <c r="D72"/>
  <c r="D73"/>
  <c r="E73"/>
  <c r="D74"/>
  <c r="E74"/>
  <c r="D75"/>
  <c r="D76"/>
  <c r="D77"/>
  <c r="E77"/>
  <c r="D78"/>
  <c r="E78"/>
  <c r="D79"/>
  <c r="D80"/>
  <c r="D81"/>
  <c r="E81"/>
  <c r="D82"/>
  <c r="E82"/>
  <c r="D83"/>
  <c r="D84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50"/>
  <c r="I51"/>
  <c r="Q49"/>
  <c r="I49"/>
  <c r="D50"/>
  <c r="E50"/>
  <c r="D51"/>
  <c r="E51"/>
  <c r="E49"/>
  <c r="D49"/>
  <c r="Q89" i="13"/>
  <c r="Q87"/>
  <c r="Q85"/>
  <c r="Q83"/>
  <c r="Q81"/>
  <c r="Q79"/>
  <c r="Q77"/>
  <c r="Q75"/>
  <c r="Q73"/>
  <c r="Q71"/>
  <c r="Q69"/>
  <c r="Q67"/>
  <c r="Q58"/>
  <c r="Q56"/>
  <c r="Q54"/>
  <c r="Q52"/>
  <c r="Q50"/>
  <c r="Q36"/>
  <c r="Q38"/>
  <c r="Q40"/>
  <c r="Q42"/>
  <c r="Q44"/>
  <c r="Q46"/>
  <c r="Q48"/>
  <c r="P89"/>
  <c r="P87"/>
  <c r="P85"/>
  <c r="P83"/>
  <c r="P81"/>
  <c r="P79"/>
  <c r="P77"/>
  <c r="P75"/>
  <c r="P73"/>
  <c r="P71"/>
  <c r="P69"/>
  <c r="P67"/>
  <c r="P58"/>
  <c r="P56"/>
  <c r="P54"/>
  <c r="P52"/>
  <c r="P50"/>
  <c r="P36"/>
  <c r="P38"/>
  <c r="P40"/>
  <c r="P42"/>
  <c r="P44"/>
  <c r="P46"/>
  <c r="P48"/>
  <c r="B89"/>
  <c r="B87"/>
  <c r="B85"/>
  <c r="B83"/>
  <c r="B81"/>
  <c r="B79"/>
  <c r="B77"/>
  <c r="B75"/>
  <c r="B73"/>
  <c r="B71"/>
  <c r="B69"/>
  <c r="B67"/>
  <c r="B58"/>
  <c r="B56"/>
  <c r="B54"/>
  <c r="B52"/>
  <c r="B50"/>
  <c r="B36"/>
  <c r="B38"/>
  <c r="B40"/>
  <c r="B42"/>
  <c r="B44"/>
  <c r="B46"/>
  <c r="B88"/>
  <c r="B86"/>
  <c r="B84"/>
  <c r="B82"/>
  <c r="B80"/>
  <c r="B78"/>
  <c r="B76"/>
  <c r="B74"/>
  <c r="B72"/>
  <c r="B70"/>
  <c r="B68"/>
  <c r="B66"/>
  <c r="B57"/>
  <c r="B55"/>
  <c r="B53"/>
  <c r="B51"/>
  <c r="B49"/>
  <c r="B35"/>
  <c r="B37"/>
  <c r="B39"/>
  <c r="B41"/>
  <c r="B43"/>
  <c r="B45"/>
  <c r="B48"/>
  <c r="B47"/>
  <c r="T63"/>
  <c r="O23" l="1"/>
  <c r="G6" i="8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C35" i="13"/>
  <c r="D35"/>
  <c r="E35"/>
  <c r="F35"/>
  <c r="G35"/>
  <c r="H35"/>
  <c r="C36"/>
  <c r="D36"/>
  <c r="E36"/>
  <c r="F36"/>
  <c r="G36"/>
  <c r="H36"/>
  <c r="K36"/>
  <c r="L36"/>
  <c r="N36"/>
  <c r="O36"/>
  <c r="C37"/>
  <c r="D37"/>
  <c r="E37"/>
  <c r="F37"/>
  <c r="G37"/>
  <c r="H37"/>
  <c r="C38"/>
  <c r="D38"/>
  <c r="E38"/>
  <c r="F38"/>
  <c r="G38"/>
  <c r="H38"/>
  <c r="K38"/>
  <c r="L38"/>
  <c r="N38"/>
  <c r="O38"/>
  <c r="C39"/>
  <c r="D39"/>
  <c r="E39"/>
  <c r="F39"/>
  <c r="G39"/>
  <c r="H39"/>
  <c r="C40"/>
  <c r="D40"/>
  <c r="E40"/>
  <c r="F40"/>
  <c r="G40"/>
  <c r="H40"/>
  <c r="K40"/>
  <c r="L40"/>
  <c r="N40"/>
  <c r="O40"/>
  <c r="C41"/>
  <c r="D41"/>
  <c r="E41"/>
  <c r="F41"/>
  <c r="G41"/>
  <c r="H41"/>
  <c r="C42"/>
  <c r="D42"/>
  <c r="E42"/>
  <c r="F42"/>
  <c r="G42"/>
  <c r="H42"/>
  <c r="K42"/>
  <c r="L42"/>
  <c r="N42"/>
  <c r="O42"/>
  <c r="C43"/>
  <c r="D43"/>
  <c r="E43"/>
  <c r="F43"/>
  <c r="G43"/>
  <c r="H43"/>
  <c r="C44"/>
  <c r="D44"/>
  <c r="E44"/>
  <c r="F44"/>
  <c r="G44"/>
  <c r="H44"/>
  <c r="K44"/>
  <c r="L44"/>
  <c r="N44"/>
  <c r="O44"/>
  <c r="C45"/>
  <c r="D45"/>
  <c r="E45"/>
  <c r="F45"/>
  <c r="G45"/>
  <c r="H45"/>
  <c r="C46"/>
  <c r="D46"/>
  <c r="E46"/>
  <c r="F46"/>
  <c r="G46"/>
  <c r="H46"/>
  <c r="K46"/>
  <c r="L46"/>
  <c r="N46"/>
  <c r="O46"/>
  <c r="C47"/>
  <c r="D47"/>
  <c r="E47"/>
  <c r="F47"/>
  <c r="G47"/>
  <c r="H47"/>
  <c r="C48"/>
  <c r="D48"/>
  <c r="E48"/>
  <c r="F48"/>
  <c r="G48"/>
  <c r="H48"/>
  <c r="K48"/>
  <c r="L48"/>
  <c r="N48"/>
  <c r="O48"/>
  <c r="C49"/>
  <c r="D49"/>
  <c r="E49"/>
  <c r="F49"/>
  <c r="G49"/>
  <c r="H49"/>
  <c r="C50"/>
  <c r="D50"/>
  <c r="E50"/>
  <c r="F50"/>
  <c r="G50"/>
  <c r="H50"/>
  <c r="K50"/>
  <c r="L50"/>
  <c r="N50"/>
  <c r="O50"/>
  <c r="C51"/>
  <c r="D51"/>
  <c r="E51"/>
  <c r="F51"/>
  <c r="G51"/>
  <c r="H51"/>
  <c r="C52"/>
  <c r="D52"/>
  <c r="E52"/>
  <c r="F52"/>
  <c r="G52"/>
  <c r="H52"/>
  <c r="K52"/>
  <c r="L52"/>
  <c r="N52"/>
  <c r="O52"/>
  <c r="C53"/>
  <c r="D53"/>
  <c r="E53"/>
  <c r="F53"/>
  <c r="G53"/>
  <c r="H53"/>
  <c r="C54"/>
  <c r="D54"/>
  <c r="E54"/>
  <c r="F54"/>
  <c r="G54"/>
  <c r="H54"/>
  <c r="K54"/>
  <c r="L54"/>
  <c r="N54"/>
  <c r="O54"/>
  <c r="C55"/>
  <c r="D55"/>
  <c r="E55"/>
  <c r="F55"/>
  <c r="G55"/>
  <c r="H55"/>
  <c r="C56"/>
  <c r="D56"/>
  <c r="E56"/>
  <c r="F56"/>
  <c r="G56"/>
  <c r="H56"/>
  <c r="K56"/>
  <c r="L56"/>
  <c r="N56"/>
  <c r="O56"/>
  <c r="C57"/>
  <c r="D57"/>
  <c r="E57"/>
  <c r="F57"/>
  <c r="G57"/>
  <c r="H57"/>
  <c r="C58"/>
  <c r="D58"/>
  <c r="E58"/>
  <c r="F58"/>
  <c r="G58"/>
  <c r="H58"/>
  <c r="K58"/>
  <c r="L58"/>
  <c r="N58"/>
  <c r="O58"/>
  <c r="C66"/>
  <c r="D66"/>
  <c r="E66"/>
  <c r="F66"/>
  <c r="G66"/>
  <c r="H66"/>
  <c r="C67"/>
  <c r="D67"/>
  <c r="E67"/>
  <c r="F67"/>
  <c r="G67"/>
  <c r="H67"/>
  <c r="K67"/>
  <c r="L67"/>
  <c r="N67"/>
  <c r="O67"/>
  <c r="C68"/>
  <c r="D68"/>
  <c r="E68"/>
  <c r="F68"/>
  <c r="G68"/>
  <c r="H68"/>
  <c r="N68"/>
  <c r="C69"/>
  <c r="D69"/>
  <c r="E69"/>
  <c r="F69"/>
  <c r="G69"/>
  <c r="H69"/>
  <c r="K69"/>
  <c r="L69"/>
  <c r="N69"/>
  <c r="O69"/>
  <c r="C70"/>
  <c r="D70"/>
  <c r="E70"/>
  <c r="F70"/>
  <c r="G70"/>
  <c r="H70"/>
  <c r="N70"/>
  <c r="C71"/>
  <c r="D71"/>
  <c r="E71"/>
  <c r="F71"/>
  <c r="G71"/>
  <c r="H71"/>
  <c r="K71"/>
  <c r="L71"/>
  <c r="N71"/>
  <c r="O71"/>
  <c r="C72"/>
  <c r="D72"/>
  <c r="E72"/>
  <c r="F72"/>
  <c r="G72"/>
  <c r="H72"/>
  <c r="C73"/>
  <c r="D73"/>
  <c r="E73"/>
  <c r="F73"/>
  <c r="G73"/>
  <c r="H73"/>
  <c r="K73"/>
  <c r="L73"/>
  <c r="N73"/>
  <c r="O73"/>
  <c r="C74"/>
  <c r="D74"/>
  <c r="E74"/>
  <c r="F74"/>
  <c r="G74"/>
  <c r="H74"/>
  <c r="C75"/>
  <c r="D75"/>
  <c r="E75"/>
  <c r="F75"/>
  <c r="G75"/>
  <c r="H75"/>
  <c r="K75"/>
  <c r="L75"/>
  <c r="N75"/>
  <c r="O75"/>
  <c r="C76"/>
  <c r="D76"/>
  <c r="E76"/>
  <c r="F76"/>
  <c r="G76"/>
  <c r="H76"/>
  <c r="C77"/>
  <c r="D77"/>
  <c r="E77"/>
  <c r="F77"/>
  <c r="G77"/>
  <c r="H77"/>
  <c r="K77"/>
  <c r="L77"/>
  <c r="N77"/>
  <c r="O77"/>
  <c r="C78"/>
  <c r="D78"/>
  <c r="E78"/>
  <c r="F78"/>
  <c r="G78"/>
  <c r="H78"/>
  <c r="C79"/>
  <c r="D79"/>
  <c r="E79"/>
  <c r="F79"/>
  <c r="G79"/>
  <c r="H79"/>
  <c r="K79"/>
  <c r="L79"/>
  <c r="N79"/>
  <c r="O79"/>
  <c r="C80"/>
  <c r="D80"/>
  <c r="E80"/>
  <c r="F80"/>
  <c r="G80"/>
  <c r="H80"/>
  <c r="C81"/>
  <c r="D81"/>
  <c r="E81"/>
  <c r="F81"/>
  <c r="G81"/>
  <c r="H81"/>
  <c r="K81"/>
  <c r="L81"/>
  <c r="N81"/>
  <c r="O81"/>
  <c r="C82"/>
  <c r="D82"/>
  <c r="E82"/>
  <c r="F82"/>
  <c r="G82"/>
  <c r="H82"/>
  <c r="C83"/>
  <c r="D83"/>
  <c r="E83"/>
  <c r="F83"/>
  <c r="G83"/>
  <c r="H83"/>
  <c r="K83"/>
  <c r="L83"/>
  <c r="N83"/>
  <c r="O83"/>
  <c r="C84"/>
  <c r="D84"/>
  <c r="E84"/>
  <c r="F84"/>
  <c r="G84"/>
  <c r="H84"/>
  <c r="C85"/>
  <c r="D85"/>
  <c r="E85"/>
  <c r="F85"/>
  <c r="G85"/>
  <c r="H85"/>
  <c r="K85"/>
  <c r="L85"/>
  <c r="N85"/>
  <c r="O85"/>
  <c r="C86"/>
  <c r="D86"/>
  <c r="E86"/>
  <c r="F86"/>
  <c r="G86"/>
  <c r="H86"/>
  <c r="C87"/>
  <c r="D87"/>
  <c r="E87"/>
  <c r="F87"/>
  <c r="G87"/>
  <c r="H87"/>
  <c r="K87"/>
  <c r="L87"/>
  <c r="N87"/>
  <c r="O87"/>
  <c r="C88"/>
  <c r="D88"/>
  <c r="E88"/>
  <c r="F88"/>
  <c r="G88"/>
  <c r="H88"/>
  <c r="C89"/>
  <c r="D89"/>
  <c r="E89"/>
  <c r="F89"/>
  <c r="G89"/>
  <c r="H89"/>
  <c r="K89"/>
  <c r="L89"/>
  <c r="N89"/>
  <c r="O89"/>
</calcChain>
</file>

<file path=xl/sharedStrings.xml><?xml version="1.0" encoding="utf-8"?>
<sst xmlns="http://schemas.openxmlformats.org/spreadsheetml/2006/main" count="990" uniqueCount="398">
  <si>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</si>
  <si>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</si>
  <si>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</si>
  <si>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</si>
  <si>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</si>
  <si>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</si>
  <si>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</si>
  <si>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</si>
  <si>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</si>
  <si>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</si>
  <si>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</si>
  <si>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</si>
  <si>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</si>
  <si>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</si>
  <si>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</si>
  <si>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</si>
  <si>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</si>
  <si>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</si>
  <si>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</si>
  <si>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</si>
  <si>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</si>
  <si>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</si>
  <si>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</si>
  <si>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</si>
  <si>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</si>
  <si>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</si>
  <si>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</si>
  <si>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</si>
  <si>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</si>
  <si>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</si>
  <si>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</si>
  <si>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</si>
  <si>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</si>
  <si>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</si>
  <si>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</si>
  <si>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</si>
  <si>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</si>
  <si>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</si>
  <si>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</si>
  <si>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</si>
  <si>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</si>
  <si>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</si>
  <si>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</si>
  <si>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</si>
  <si>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</si>
  <si>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</si>
  <si>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</si>
  <si>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</si>
  <si>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</si>
  <si>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</si>
  <si>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</si>
  <si>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</si>
  <si>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</si>
  <si>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</si>
  <si>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</si>
  <si>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</si>
  <si>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</si>
  <si>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</si>
  <si>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</si>
  <si>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</si>
  <si>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</si>
  <si>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</si>
  <si>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</si>
  <si>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</si>
  <si>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</si>
  <si>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</si>
  <si>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</si>
  <si>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</si>
  <si>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</si>
  <si>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</si>
  <si>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</si>
  <si>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</si>
  <si>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</si>
  <si>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</si>
  <si>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</si>
  <si>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</si>
  <si>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</si>
  <si>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</si>
  <si>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</si>
  <si>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</si>
  <si>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</si>
  <si>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</si>
  <si>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</si>
  <si>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</si>
  <si>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</si>
  <si>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</si>
  <si>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</si>
  <si>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</si>
  <si>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</si>
  <si>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</si>
  <si>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</si>
  <si>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</si>
  <si>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</si>
  <si>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</si>
  <si>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</si>
  <si>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</si>
  <si>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</si>
  <si>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</si>
  <si>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</si>
  <si>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</si>
  <si>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</si>
  <si>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</si>
  <si>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</si>
  <si>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</si>
  <si>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</si>
  <si>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</si>
  <si>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</si>
  <si>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</si>
  <si>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</si>
  <si>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</si>
  <si>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</si>
  <si>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</si>
  <si>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</si>
  <si>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</si>
  <si>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</si>
  <si>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</si>
  <si>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</si>
  <si>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</si>
  <si>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</si>
  <si>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</si>
  <si>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</si>
  <si>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</si>
  <si>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</si>
  <si>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</si>
  <si>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</si>
  <si>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</si>
  <si>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</si>
  <si>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</si>
  <si>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</si>
  <si>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</si>
  <si>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</si>
  <si>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</si>
  <si>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</si>
  <si>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</si>
  <si>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</si>
  <si>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</si>
  <si>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</si>
  <si>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</si>
  <si>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</si>
  <si>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</si>
  <si>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</si>
  <si>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</si>
  <si>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</si>
  <si>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</si>
  <si>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</si>
  <si>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</si>
  <si>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</si>
  <si>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</si>
  <si>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</si>
  <si>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</si>
  <si>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</si>
  <si>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</si>
  <si>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</si>
  <si>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</si>
  <si>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</si>
  <si>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</si>
  <si>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</si>
  <si>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</si>
  <si>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</si>
  <si>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</si>
  <si>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</si>
  <si>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</si>
  <si>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</si>
  <si>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</si>
  <si>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</si>
  <si>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</si>
  <si>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</si>
  <si>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</si>
  <si>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</si>
  <si>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</si>
  <si>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</si>
  <si>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</si>
  <si>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</si>
  <si>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</si>
  <si>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</si>
  <si>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</si>
  <si>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</si>
  <si>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</si>
  <si>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</si>
  <si>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</si>
  <si>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</si>
  <si>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</si>
  <si>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</si>
  <si>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</si>
  <si>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</si>
  <si>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</si>
  <si>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</si>
  <si>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</si>
  <si>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</si>
  <si>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</si>
  <si>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</si>
  <si>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</si>
  <si>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</si>
  <si>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</si>
  <si>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</si>
  <si>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</si>
  <si>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</si>
  <si>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</si>
  <si>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</si>
  <si>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</si>
  <si>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</si>
  <si>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</si>
  <si>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</si>
  <si>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</si>
  <si>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</si>
  <si>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</si>
  <si>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</si>
  <si>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</si>
  <si>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</si>
  <si>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</si>
  <si>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</si>
  <si>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</si>
  <si>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</si>
  <si>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</si>
  <si>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</si>
  <si>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</si>
  <si>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</si>
  <si>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</si>
  <si>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</si>
  <si>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</si>
  <si>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</si>
  <si>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</si>
  <si>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</si>
  <si>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</si>
  <si>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</si>
  <si>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</si>
  <si>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</si>
  <si>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</si>
  <si>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</si>
  <si>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</si>
  <si>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</si>
  <si>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</si>
  <si>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</si>
  <si>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</si>
  <si>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</si>
  <si>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</si>
  <si>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</si>
  <si>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</si>
  <si>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</si>
  <si>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</si>
  <si>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</si>
  <si>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</si>
  <si>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</si>
  <si>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</si>
  <si>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</si>
  <si>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</si>
  <si>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工事名(ﾀｲﾄﾙ)</t>
    <phoneticPr fontId="2"/>
  </si>
  <si>
    <t>工事名（ﾀｲﾄﾙ）</t>
    <rPh sb="0" eb="2">
      <t>コウジ</t>
    </rPh>
    <rPh sb="2" eb="3">
      <t>メイ</t>
    </rPh>
    <phoneticPr fontId="2"/>
  </si>
  <si>
    <t>工事場所(ﾀｲﾄﾙ)</t>
    <phoneticPr fontId="2"/>
  </si>
  <si>
    <t>工事場所（ﾀｲﾄﾙ）</t>
    <rPh sb="0" eb="2">
      <t>コウジ</t>
    </rPh>
    <rPh sb="2" eb="4">
      <t>バショ</t>
    </rPh>
    <phoneticPr fontId="2"/>
  </si>
  <si>
    <t>工事場所2</t>
    <rPh sb="0" eb="2">
      <t>コウジ</t>
    </rPh>
    <rPh sb="2" eb="4">
      <t>バショ</t>
    </rPh>
    <phoneticPr fontId="2"/>
  </si>
  <si>
    <t>工期開始</t>
    <rPh sb="0" eb="2">
      <t>コウキ</t>
    </rPh>
    <rPh sb="2" eb="4">
      <t>カイシ</t>
    </rPh>
    <phoneticPr fontId="2"/>
  </si>
  <si>
    <t>工期終了</t>
    <rPh sb="0" eb="2">
      <t>コウキ</t>
    </rPh>
    <rPh sb="2" eb="4">
      <t>シュウリョウ</t>
    </rPh>
    <phoneticPr fontId="2"/>
  </si>
  <si>
    <t>×</t>
    <phoneticPr fontId="2"/>
  </si>
  <si>
    <t>事業年度</t>
    <rPh sb="0" eb="2">
      <t>ジギョウ</t>
    </rPh>
    <rPh sb="2" eb="4">
      <t>ネンド</t>
    </rPh>
    <phoneticPr fontId="2"/>
  </si>
  <si>
    <t>×</t>
    <phoneticPr fontId="2"/>
  </si>
  <si>
    <t>費目        工種        施工名称</t>
    <rPh sb="0" eb="2">
      <t>ヒモク</t>
    </rPh>
    <rPh sb="10" eb="11">
      <t>コウ</t>
    </rPh>
    <rPh sb="11" eb="12">
      <t>シュ</t>
    </rPh>
    <rPh sb="20" eb="22">
      <t>セコウ</t>
    </rPh>
    <rPh sb="22" eb="24">
      <t>メイショウ</t>
    </rPh>
    <phoneticPr fontId="2"/>
  </si>
  <si>
    <t>数  量</t>
    <rPh sb="0" eb="1">
      <t>カズ</t>
    </rPh>
    <rPh sb="3" eb="4">
      <t>リョウ</t>
    </rPh>
    <phoneticPr fontId="2"/>
  </si>
  <si>
    <t>単  位</t>
    <rPh sb="0" eb="1">
      <t>タン</t>
    </rPh>
    <rPh sb="3" eb="4">
      <t>クライ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</si>
  <si>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</si>
  <si>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</si>
  <si>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</si>
  <si>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</si>
  <si>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</si>
  <si>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</si>
  <si>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</si>
  <si>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</si>
  <si>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</si>
  <si>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</si>
  <si>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</si>
  <si>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</si>
  <si>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</si>
  <si>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</si>
  <si>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</si>
  <si>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</si>
  <si>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</si>
  <si>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</si>
  <si>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</si>
  <si>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</si>
  <si>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</si>
  <si>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</si>
  <si>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</si>
  <si>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</si>
  <si>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</si>
  <si>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</si>
  <si>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</si>
  <si>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</si>
  <si>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</si>
  <si>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</si>
  <si>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</si>
  <si>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</si>
  <si>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</si>
  <si>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</si>
  <si>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</si>
  <si>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</si>
  <si>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</si>
  <si>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</si>
  <si>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</si>
  <si>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</si>
  <si>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</si>
  <si>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</si>
  <si>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</si>
  <si>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結合02_10</t>
    <rPh sb="0" eb="2">
      <t>ケツゴウ</t>
    </rPh>
    <phoneticPr fontId="2"/>
  </si>
  <si>
    <t>社名</t>
    <rPh sb="0" eb="2">
      <t>シャメイ</t>
    </rPh>
    <phoneticPr fontId="2"/>
  </si>
  <si>
    <t>×</t>
    <phoneticPr fontId="2"/>
  </si>
  <si>
    <t>Y</t>
    <phoneticPr fontId="2"/>
  </si>
  <si>
    <t>R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</si>
  <si>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</si>
  <si>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</si>
  <si>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</si>
  <si>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</si>
  <si>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</si>
  <si>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</si>
  <si>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</si>
  <si>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</si>
  <si>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</si>
  <si>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</si>
  <si>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</si>
  <si>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</si>
  <si>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</si>
  <si>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</si>
  <si>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</si>
  <si>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</si>
  <si>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</si>
  <si>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</si>
  <si>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</si>
  <si>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</si>
  <si>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</si>
  <si>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</si>
  <si>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</si>
  <si>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</t>
    <phoneticPr fontId="2"/>
  </si>
  <si>
    <t>C</t>
    <phoneticPr fontId="2"/>
  </si>
  <si>
    <t>V</t>
    <phoneticPr fontId="2"/>
  </si>
  <si>
    <t>W</t>
    <phoneticPr fontId="2"/>
  </si>
  <si>
    <t>D</t>
    <phoneticPr fontId="2"/>
  </si>
  <si>
    <t>AB</t>
    <phoneticPr fontId="2"/>
  </si>
  <si>
    <t>AC</t>
    <phoneticPr fontId="2"/>
  </si>
  <si>
    <t>AA</t>
    <phoneticPr fontId="2"/>
  </si>
  <si>
    <t>A</t>
    <phoneticPr fontId="2"/>
  </si>
  <si>
    <t>AH</t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</si>
  <si>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</si>
  <si>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</si>
  <si>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</si>
  <si>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</si>
  <si>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</si>
  <si>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</si>
  <si>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AR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</si>
  <si>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</si>
  <si>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</si>
  <si>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</si>
  <si>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</si>
  <si>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BU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</si>
  <si>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</si>
  <si>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</si>
  <si>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</si>
  <si>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</si>
  <si>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</si>
  <si>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</si>
  <si>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</si>
  <si>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</si>
  <si>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</si>
  <si>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</si>
  <si>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実施設計書</t>
    <rPh sb="0" eb="5">
      <t>ジッシセッケイショ</t>
    </rPh>
    <phoneticPr fontId="2"/>
  </si>
  <si>
    <t>工事場所</t>
    <rPh sb="0" eb="4">
      <t>コウジバショ</t>
    </rPh>
    <phoneticPr fontId="2"/>
  </si>
  <si>
    <t>工期</t>
    <rPh sb="0" eb="2">
      <t>コウキ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</si>
  <si>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</si>
  <si>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</si>
  <si>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I</t>
    <phoneticPr fontId="2"/>
  </si>
  <si>
    <t>工事名称：</t>
    <rPh sb="0" eb="4">
      <t>コウジメイショウ</t>
    </rPh>
    <phoneticPr fontId="2"/>
  </si>
  <si>
    <t>*工事費*</t>
    <rPh sb="1" eb="4">
      <t>コウジヒ</t>
    </rPh>
    <phoneticPr fontId="2"/>
  </si>
  <si>
    <t>内訳表</t>
    <rPh sb="0" eb="3">
      <t>ウチワケヒョウ</t>
    </rPh>
    <phoneticPr fontId="2"/>
  </si>
  <si>
    <t>A1:S61</t>
    <phoneticPr fontId="2"/>
  </si>
  <si>
    <t>会社名</t>
    <phoneticPr fontId="2"/>
  </si>
  <si>
    <t>A62:U92</t>
    <phoneticPr fontId="2"/>
  </si>
  <si>
    <t>初ページ</t>
    <rPh sb="0" eb="1">
      <t>ショ</t>
    </rPh>
    <phoneticPr fontId="2"/>
  </si>
  <si>
    <t>初ページ</t>
    <rPh sb="0" eb="1">
      <t>ショ</t>
    </rPh>
    <phoneticPr fontId="2"/>
  </si>
  <si>
    <t>表紙備考</t>
    <rPh sb="0" eb="4">
      <t>ヒョウシビコウ</t>
    </rPh>
    <phoneticPr fontId="2"/>
  </si>
  <si>
    <t>S</t>
    <phoneticPr fontId="2"/>
  </si>
  <si>
    <t>O</t>
    <phoneticPr fontId="2"/>
  </si>
  <si>
    <t>×</t>
    <phoneticPr fontId="2"/>
  </si>
  <si>
    <t>備　　　考</t>
    <rPh sb="0" eb="1">
      <t>ソノオ</t>
    </rPh>
    <rPh sb="4" eb="5">
      <t>コウ</t>
    </rPh>
    <phoneticPr fontId="2"/>
  </si>
  <si>
    <t>備　　　考</t>
    <rPh sb="0" eb="1">
      <t>ビン</t>
    </rPh>
    <rPh sb="4" eb="5">
      <t>コウ</t>
    </rPh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</si>
  <si>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</si>
  <si>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</si>
  <si>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</si>
  <si>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</si>
  <si>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</si>
  <si>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</si>
  <si>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</si>
  <si>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</si>
  <si>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</si>
  <si>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</si>
  <si>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</si>
  <si>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AA</t>
    <phoneticPr fontId="2"/>
  </si>
  <si>
    <t>直接工事費1</t>
    <rPh sb="0" eb="5">
      <t>チョクセツコウジヒ</t>
    </rPh>
    <phoneticPr fontId="2"/>
  </si>
  <si>
    <t>直接工事費</t>
    <rPh sb="0" eb="5">
      <t>チョクセツコウジヒ</t>
    </rPh>
    <phoneticPr fontId="2"/>
  </si>
  <si>
    <t>V</t>
    <phoneticPr fontId="2"/>
  </si>
  <si>
    <t>○</t>
    <phoneticPr fontId="2"/>
  </si>
</sst>
</file>

<file path=xl/styles.xml><?xml version="1.0" encoding="utf-8"?>
<styleSheet xmlns="http://schemas.openxmlformats.org/spreadsheetml/2006/main">
  <numFmts count="11">
    <numFmt numFmtId="5" formatCode="&quot;¥&quot;#,##0;&quot;¥&quot;\-#,##0"/>
    <numFmt numFmtId="176" formatCode="0_ "/>
    <numFmt numFmtId="177" formatCode="#,##0_ "/>
    <numFmt numFmtId="178" formatCode="#,##0.##0"/>
    <numFmt numFmtId="179" formatCode="#,##0_ ;[Red]\-#,##0\ "/>
    <numFmt numFmtId="180" formatCode="gggee&quot;年&quot;&quot;度&quot;"/>
    <numFmt numFmtId="181" formatCode="#,###.####"/>
    <numFmt numFmtId="182" formatCode="#.####"/>
    <numFmt numFmtId="183" formatCode="#.##"/>
    <numFmt numFmtId="184" formatCode="#,##0_);[Red]\(#,##0\)"/>
    <numFmt numFmtId="185" formatCode="yyyy&quot;年&quot;m&quot;月&quot;d&quot;日&quot;;@"/>
  </numFmts>
  <fonts count="2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40" fontId="4" fillId="0" borderId="51" xfId="1" applyNumberFormat="1" applyFont="1" applyFill="1" applyBorder="1" applyAlignment="1">
      <alignment horizontal="center" vertical="center"/>
    </xf>
    <xf numFmtId="0" fontId="0" fillId="2" borderId="52" xfId="0" applyFill="1" applyBorder="1"/>
    <xf numFmtId="40" fontId="0" fillId="2" borderId="53" xfId="1" applyNumberFormat="1" applyFont="1" applyFill="1" applyBorder="1"/>
    <xf numFmtId="40" fontId="0" fillId="2" borderId="1" xfId="1" applyNumberFormat="1" applyFont="1" applyFill="1" applyBorder="1"/>
    <xf numFmtId="0" fontId="0" fillId="5" borderId="54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7" fillId="0" borderId="55" xfId="0" applyNumberFormat="1" applyFont="1" applyBorder="1" applyAlignment="1">
      <alignment vertical="top"/>
    </xf>
    <xf numFmtId="0" fontId="7" fillId="0" borderId="56" xfId="1" applyNumberFormat="1" applyFont="1" applyBorder="1" applyAlignment="1">
      <alignment vertical="top"/>
    </xf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5" fontId="9" fillId="0" borderId="0" xfId="0" applyNumberFormat="1" applyFont="1" applyBorder="1"/>
    <xf numFmtId="0" fontId="4" fillId="0" borderId="0" xfId="0" applyFont="1" applyBorder="1"/>
    <xf numFmtId="0" fontId="7" fillId="0" borderId="61" xfId="0" applyNumberFormat="1" applyFont="1" applyBorder="1" applyAlignment="1">
      <alignment vertical="top"/>
    </xf>
    <xf numFmtId="0" fontId="7" fillId="0" borderId="40" xfId="0" applyNumberFormat="1" applyFont="1" applyBorder="1" applyAlignment="1">
      <alignment vertical="top"/>
    </xf>
    <xf numFmtId="0" fontId="7" fillId="0" borderId="17" xfId="1" applyNumberFormat="1" applyFont="1" applyBorder="1" applyAlignment="1">
      <alignment vertical="top"/>
    </xf>
    <xf numFmtId="0" fontId="0" fillId="0" borderId="62" xfId="0" applyFill="1" applyBorder="1"/>
    <xf numFmtId="0" fontId="0" fillId="0" borderId="63" xfId="0" applyBorder="1"/>
    <xf numFmtId="0" fontId="0" fillId="0" borderId="63" xfId="0" applyFill="1" applyBorder="1"/>
    <xf numFmtId="0" fontId="0" fillId="0" borderId="62" xfId="0" applyBorder="1"/>
    <xf numFmtId="0" fontId="12" fillId="0" borderId="0" xfId="0" applyFont="1" applyBorder="1"/>
    <xf numFmtId="5" fontId="1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0" fillId="0" borderId="64" xfId="0" applyFont="1" applyBorder="1" applyAlignment="1">
      <alignment horizontal="left" wrapText="1"/>
    </xf>
    <xf numFmtId="0" fontId="10" fillId="0" borderId="65" xfId="0" applyFont="1" applyBorder="1" applyAlignment="1">
      <alignment horizontal="left" wrapText="1"/>
    </xf>
    <xf numFmtId="0" fontId="10" fillId="0" borderId="66" xfId="0" applyFont="1" applyBorder="1" applyAlignment="1">
      <alignment horizontal="left" wrapText="1"/>
    </xf>
    <xf numFmtId="0" fontId="10" fillId="0" borderId="67" xfId="0" applyFont="1" applyBorder="1" applyAlignment="1">
      <alignment horizontal="left" wrapText="1"/>
    </xf>
    <xf numFmtId="0" fontId="10" fillId="0" borderId="60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63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58" fontId="4" fillId="0" borderId="0" xfId="0" applyNumberFormat="1" applyFont="1" applyBorder="1" applyAlignment="1">
      <alignment horizontal="left"/>
    </xf>
    <xf numFmtId="0" fontId="10" fillId="0" borderId="4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67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top" wrapText="1"/>
    </xf>
    <xf numFmtId="0" fontId="16" fillId="0" borderId="68" xfId="0" applyNumberFormat="1" applyFont="1" applyFill="1" applyBorder="1" applyAlignment="1">
      <alignment vertical="center"/>
    </xf>
    <xf numFmtId="0" fontId="0" fillId="7" borderId="0" xfId="0" applyFill="1"/>
    <xf numFmtId="0" fontId="0" fillId="0" borderId="0" xfId="0" applyAlignment="1"/>
    <xf numFmtId="58" fontId="4" fillId="0" borderId="0" xfId="0" applyNumberFormat="1" applyFont="1" applyBorder="1" applyAlignment="1">
      <alignment horizontal="center"/>
    </xf>
    <xf numFmtId="0" fontId="17" fillId="7" borderId="0" xfId="0" applyFont="1" applyFill="1"/>
    <xf numFmtId="5" fontId="4" fillId="0" borderId="0" xfId="0" applyNumberFormat="1" applyFont="1" applyBorder="1"/>
    <xf numFmtId="0" fontId="7" fillId="0" borderId="59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1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50" xfId="0" applyNumberFormat="1" applyFont="1" applyFill="1" applyBorder="1" applyAlignment="1">
      <alignment vertical="top"/>
    </xf>
    <xf numFmtId="0" fontId="10" fillId="0" borderId="28" xfId="0" applyFont="1" applyBorder="1" applyAlignment="1"/>
    <xf numFmtId="0" fontId="10" fillId="0" borderId="23" xfId="0" applyFont="1" applyBorder="1" applyAlignment="1"/>
    <xf numFmtId="0" fontId="10" fillId="0" borderId="0" xfId="0" applyFont="1" applyBorder="1" applyAlignment="1"/>
    <xf numFmtId="0" fontId="10" fillId="0" borderId="65" xfId="1" applyNumberFormat="1" applyFont="1" applyBorder="1" applyAlignment="1">
      <alignment horizontal="center"/>
    </xf>
    <xf numFmtId="179" fontId="10" fillId="0" borderId="13" xfId="1" applyNumberFormat="1" applyFont="1" applyBorder="1" applyAlignment="1"/>
    <xf numFmtId="0" fontId="10" fillId="0" borderId="67" xfId="0" applyFont="1" applyBorder="1" applyAlignment="1"/>
    <xf numFmtId="0" fontId="10" fillId="0" borderId="0" xfId="1" applyNumberFormat="1" applyFont="1" applyBorder="1" applyAlignment="1">
      <alignment horizontal="center"/>
    </xf>
    <xf numFmtId="0" fontId="10" fillId="0" borderId="49" xfId="1" applyNumberFormat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61" xfId="0" applyFont="1" applyBorder="1" applyAlignment="1">
      <alignment horizontal="right"/>
    </xf>
    <xf numFmtId="177" fontId="10" fillId="0" borderId="61" xfId="1" applyNumberFormat="1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10" fillId="0" borderId="55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7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78" fontId="10" fillId="0" borderId="61" xfId="0" applyNumberFormat="1" applyFont="1" applyBorder="1" applyAlignment="1">
      <alignment horizontal="right"/>
    </xf>
    <xf numFmtId="178" fontId="10" fillId="0" borderId="40" xfId="0" applyNumberFormat="1" applyFont="1" applyBorder="1" applyAlignment="1">
      <alignment horizontal="right"/>
    </xf>
    <xf numFmtId="178" fontId="10" fillId="0" borderId="28" xfId="0" applyNumberFormat="1" applyFont="1" applyBorder="1" applyAlignment="1">
      <alignment horizontal="left"/>
    </xf>
    <xf numFmtId="178" fontId="10" fillId="0" borderId="23" xfId="0" applyNumberFormat="1" applyFont="1" applyBorder="1" applyAlignment="1">
      <alignment horizontal="left"/>
    </xf>
    <xf numFmtId="181" fontId="10" fillId="0" borderId="28" xfId="1" applyNumberFormat="1" applyFont="1" applyBorder="1" applyAlignment="1">
      <alignment horizontal="left"/>
    </xf>
    <xf numFmtId="181" fontId="10" fillId="0" borderId="69" xfId="1" applyNumberFormat="1" applyFont="1" applyBorder="1" applyAlignment="1">
      <alignment horizontal="left"/>
    </xf>
    <xf numFmtId="181" fontId="10" fillId="0" borderId="13" xfId="1" applyNumberFormat="1" applyFont="1" applyBorder="1" applyAlignment="1">
      <alignment horizontal="left"/>
    </xf>
    <xf numFmtId="178" fontId="10" fillId="0" borderId="40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left" vertical="center"/>
    </xf>
    <xf numFmtId="178" fontId="10" fillId="0" borderId="61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left" vertical="center"/>
    </xf>
    <xf numFmtId="3" fontId="10" fillId="0" borderId="61" xfId="1" applyNumberFormat="1" applyFont="1" applyBorder="1" applyAlignment="1">
      <alignment horizontal="right"/>
    </xf>
    <xf numFmtId="3" fontId="10" fillId="0" borderId="56" xfId="1" applyNumberFormat="1" applyFont="1" applyBorder="1" applyAlignment="1">
      <alignment horizontal="right"/>
    </xf>
    <xf numFmtId="3" fontId="10" fillId="0" borderId="17" xfId="1" applyNumberFormat="1" applyFont="1" applyBorder="1" applyAlignment="1">
      <alignment horizontal="right"/>
    </xf>
    <xf numFmtId="40" fontId="6" fillId="0" borderId="67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5" xfId="1" applyNumberFormat="1" applyFont="1" applyFill="1" applyBorder="1" applyAlignment="1">
      <alignment horizontal="center" vertical="center"/>
    </xf>
    <xf numFmtId="182" fontId="6" fillId="0" borderId="23" xfId="0" applyNumberFormat="1" applyFont="1" applyFill="1" applyBorder="1" applyAlignment="1">
      <alignment horizontal="left" vertical="center"/>
    </xf>
    <xf numFmtId="182" fontId="6" fillId="0" borderId="28" xfId="0" applyNumberFormat="1" applyFont="1" applyFill="1" applyBorder="1" applyAlignment="1">
      <alignment horizontal="left" vertical="center"/>
    </xf>
    <xf numFmtId="182" fontId="6" fillId="0" borderId="13" xfId="0" applyNumberFormat="1" applyFont="1" applyFill="1" applyBorder="1" applyAlignment="1">
      <alignment horizontal="left" vertical="center"/>
    </xf>
    <xf numFmtId="182" fontId="6" fillId="0" borderId="69" xfId="0" applyNumberFormat="1" applyFont="1" applyFill="1" applyBorder="1" applyAlignment="1">
      <alignment horizontal="left" vertical="center"/>
    </xf>
    <xf numFmtId="183" fontId="6" fillId="0" borderId="23" xfId="0" applyNumberFormat="1" applyFont="1" applyFill="1" applyBorder="1" applyAlignment="1">
      <alignment horizontal="left" vertical="center"/>
    </xf>
    <xf numFmtId="183" fontId="6" fillId="0" borderId="28" xfId="0" applyNumberFormat="1" applyFont="1" applyFill="1" applyBorder="1" applyAlignment="1">
      <alignment horizontal="left" vertical="center"/>
    </xf>
    <xf numFmtId="183" fontId="6" fillId="0" borderId="13" xfId="0" applyNumberFormat="1" applyFont="1" applyFill="1" applyBorder="1" applyAlignment="1">
      <alignment horizontal="left" vertical="center"/>
    </xf>
    <xf numFmtId="183" fontId="6" fillId="0" borderId="69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1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61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10" fillId="0" borderId="70" xfId="0" applyFont="1" applyBorder="1" applyAlignment="1"/>
    <xf numFmtId="0" fontId="10" fillId="0" borderId="28" xfId="1" applyNumberFormat="1" applyFont="1" applyBorder="1" applyAlignment="1">
      <alignment horizontal="center"/>
    </xf>
    <xf numFmtId="38" fontId="7" fillId="0" borderId="0" xfId="1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1" xfId="0" applyBorder="1"/>
    <xf numFmtId="0" fontId="0" fillId="0" borderId="28" xfId="0" applyBorder="1"/>
    <xf numFmtId="0" fontId="0" fillId="0" borderId="40" xfId="0" applyBorder="1"/>
    <xf numFmtId="0" fontId="0" fillId="0" borderId="67" xfId="0" applyBorder="1"/>
    <xf numFmtId="0" fontId="11" fillId="0" borderId="67" xfId="0" applyFont="1" applyBorder="1" applyAlignment="1">
      <alignment horizontal="left" vertical="center"/>
    </xf>
    <xf numFmtId="0" fontId="8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23" xfId="0" applyBorder="1"/>
    <xf numFmtId="0" fontId="0" fillId="0" borderId="65" xfId="0" applyBorder="1"/>
    <xf numFmtId="0" fontId="12" fillId="0" borderId="65" xfId="0" applyFont="1" applyBorder="1"/>
    <xf numFmtId="0" fontId="4" fillId="0" borderId="65" xfId="0" applyFont="1" applyBorder="1"/>
    <xf numFmtId="0" fontId="13" fillId="0" borderId="28" xfId="0" applyFont="1" applyBorder="1" applyAlignment="1">
      <alignment vertical="top" wrapText="1"/>
    </xf>
    <xf numFmtId="180" fontId="11" fillId="0" borderId="67" xfId="0" applyNumberFormat="1" applyFont="1" applyBorder="1" applyAlignment="1">
      <alignment horizontal="left" vertical="center"/>
    </xf>
    <xf numFmtId="180" fontId="0" fillId="0" borderId="67" xfId="0" applyNumberForma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16" fillId="0" borderId="28" xfId="0" applyFont="1" applyBorder="1" applyAlignment="1">
      <alignment horizontal="right"/>
    </xf>
    <xf numFmtId="0" fontId="18" fillId="0" borderId="0" xfId="0" applyFont="1"/>
    <xf numFmtId="0" fontId="19" fillId="0" borderId="0" xfId="0" applyFont="1" applyBorder="1" applyAlignment="1">
      <alignment horizontal="right"/>
    </xf>
    <xf numFmtId="0" fontId="13" fillId="0" borderId="6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8" fillId="0" borderId="63" xfId="0" applyFont="1" applyBorder="1"/>
    <xf numFmtId="0" fontId="18" fillId="0" borderId="43" xfId="0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/>
    <xf numFmtId="180" fontId="19" fillId="0" borderId="0" xfId="0" applyNumberFormat="1" applyFont="1" applyAlignment="1">
      <alignment horizontal="center" vertical="center"/>
    </xf>
    <xf numFmtId="0" fontId="1" fillId="0" borderId="0" xfId="0" applyFont="1" applyFill="1" applyBorder="1"/>
    <xf numFmtId="0" fontId="19" fillId="0" borderId="0" xfId="0" applyFont="1" applyAlignment="1">
      <alignment horizontal="left"/>
    </xf>
    <xf numFmtId="0" fontId="1" fillId="0" borderId="63" xfId="0" applyFont="1" applyBorder="1"/>
    <xf numFmtId="0" fontId="1" fillId="0" borderId="0" xfId="0" applyFont="1"/>
    <xf numFmtId="0" fontId="0" fillId="0" borderId="52" xfId="0" applyBorder="1"/>
    <xf numFmtId="0" fontId="0" fillId="0" borderId="51" xfId="0" applyBorder="1"/>
    <xf numFmtId="0" fontId="1" fillId="0" borderId="51" xfId="0" applyFont="1" applyBorder="1"/>
    <xf numFmtId="0" fontId="0" fillId="0" borderId="51" xfId="0" applyFill="1" applyBorder="1"/>
    <xf numFmtId="0" fontId="0" fillId="0" borderId="50" xfId="0" applyBorder="1"/>
    <xf numFmtId="0" fontId="1" fillId="0" borderId="63" xfId="0" applyFont="1" applyFill="1" applyBorder="1"/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" fillId="0" borderId="24" xfId="0" applyFont="1" applyFill="1" applyBorder="1"/>
    <xf numFmtId="0" fontId="1" fillId="0" borderId="46" xfId="0" applyFont="1" applyFill="1" applyBorder="1"/>
    <xf numFmtId="0" fontId="10" fillId="0" borderId="0" xfId="0" applyFont="1" applyBorder="1" applyAlignment="1">
      <alignment horizontal="left"/>
    </xf>
    <xf numFmtId="184" fontId="10" fillId="0" borderId="0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right" vertical="center"/>
    </xf>
    <xf numFmtId="3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0" xfId="0" applyFont="1" applyBorder="1"/>
    <xf numFmtId="0" fontId="4" fillId="0" borderId="0" xfId="0" applyNumberFormat="1" applyFont="1" applyBorder="1" applyAlignment="1">
      <alignment horizontal="left"/>
    </xf>
    <xf numFmtId="0" fontId="0" fillId="0" borderId="0" xfId="0" applyNumberFormat="1" applyAlignment="1"/>
    <xf numFmtId="0" fontId="6" fillId="0" borderId="0" xfId="0" applyFont="1" applyBorder="1" applyAlignment="1">
      <alignment horizontal="left"/>
    </xf>
    <xf numFmtId="0" fontId="0" fillId="0" borderId="63" xfId="0" applyBorder="1" applyAlignment="1">
      <alignment wrapText="1"/>
    </xf>
    <xf numFmtId="0" fontId="0" fillId="0" borderId="75" xfId="0" applyBorder="1" applyAlignment="1">
      <alignment wrapText="1"/>
    </xf>
    <xf numFmtId="0" fontId="0" fillId="2" borderId="63" xfId="0" applyFill="1" applyBorder="1"/>
    <xf numFmtId="0" fontId="0" fillId="3" borderId="63" xfId="0" applyFill="1" applyBorder="1"/>
    <xf numFmtId="0" fontId="21" fillId="0" borderId="0" xfId="0" applyFont="1"/>
    <xf numFmtId="0" fontId="21" fillId="0" borderId="0" xfId="0" applyFont="1" applyBorder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5" borderId="30" xfId="0" applyFill="1" applyBorder="1"/>
    <xf numFmtId="0" fontId="0" fillId="0" borderId="31" xfId="0" applyFill="1" applyBorder="1"/>
    <xf numFmtId="179" fontId="10" fillId="0" borderId="43" xfId="1" applyNumberFormat="1" applyFont="1" applyBorder="1" applyAlignment="1"/>
    <xf numFmtId="0" fontId="1" fillId="0" borderId="62" xfId="0" applyFont="1" applyFill="1" applyBorder="1"/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51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1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1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5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26" xfId="0" applyFill="1" applyBorder="1" applyAlignment="1">
      <alignment horizontal="center" wrapText="1"/>
    </xf>
    <xf numFmtId="0" fontId="0" fillId="2" borderId="5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1" xfId="0" applyBorder="1" applyAlignment="1"/>
    <xf numFmtId="0" fontId="0" fillId="0" borderId="0" xfId="0" applyAlignment="1"/>
    <xf numFmtId="0" fontId="0" fillId="2" borderId="72" xfId="0" applyFill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85" fontId="4" fillId="0" borderId="0" xfId="0" applyNumberFormat="1" applyFont="1" applyBorder="1" applyAlignment="1">
      <alignment horizontal="left"/>
    </xf>
    <xf numFmtId="0" fontId="7" fillId="0" borderId="65" xfId="1" applyNumberFormat="1" applyFont="1" applyBorder="1" applyAlignment="1">
      <alignment vertical="top"/>
    </xf>
    <xf numFmtId="0" fontId="0" fillId="0" borderId="65" xfId="0" applyBorder="1" applyAlignment="1">
      <alignment vertical="top"/>
    </xf>
    <xf numFmtId="0" fontId="0" fillId="0" borderId="36" xfId="0" applyBorder="1" applyAlignment="1">
      <alignment vertical="top"/>
    </xf>
    <xf numFmtId="0" fontId="7" fillId="0" borderId="67" xfId="0" applyNumberFormat="1" applyFont="1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29" xfId="0" applyBorder="1" applyAlignment="1">
      <alignment vertical="top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74" xfId="0" applyBorder="1" applyAlignment="1">
      <alignment horizontal="center" vertical="center"/>
    </xf>
    <xf numFmtId="0" fontId="7" fillId="0" borderId="0" xfId="0" applyNumberFormat="1" applyFont="1" applyBorder="1" applyAlignment="1">
      <alignment vertical="top"/>
    </xf>
    <xf numFmtId="0" fontId="7" fillId="0" borderId="49" xfId="1" applyNumberFormat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7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9" xfId="0" applyBorder="1" applyAlignment="1">
      <alignment vertical="top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5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61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87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71" t="s">
        <v>81</v>
      </c>
      <c r="N3" s="372"/>
      <c r="O3" s="372"/>
      <c r="P3" s="372"/>
      <c r="Q3" s="373"/>
      <c r="T3" s="77" t="s">
        <v>79</v>
      </c>
      <c r="U3" s="77" t="s">
        <v>80</v>
      </c>
      <c r="V3" s="374" t="s">
        <v>82</v>
      </c>
      <c r="W3" s="374"/>
      <c r="X3" s="374"/>
      <c r="Y3" s="374"/>
      <c r="Z3" s="374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318</v>
      </c>
      <c r="M4" s="375" t="s">
        <v>61</v>
      </c>
      <c r="N4" s="376"/>
      <c r="O4" s="376"/>
      <c r="P4" s="376"/>
      <c r="Q4" s="377"/>
      <c r="T4" s="77" t="s">
        <v>83</v>
      </c>
      <c r="U4" s="77" t="s">
        <v>318</v>
      </c>
      <c r="V4" s="388" t="s">
        <v>61</v>
      </c>
      <c r="W4" s="388"/>
      <c r="X4" s="388"/>
      <c r="Y4" s="388"/>
      <c r="Z4" s="388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319</v>
      </c>
      <c r="M5" s="378"/>
      <c r="N5" s="379"/>
      <c r="O5" s="379"/>
      <c r="P5" s="379"/>
      <c r="Q5" s="380"/>
      <c r="T5" s="77" t="s">
        <v>84</v>
      </c>
      <c r="U5" s="77" t="s">
        <v>319</v>
      </c>
      <c r="V5" s="388"/>
      <c r="W5" s="388"/>
      <c r="X5" s="388"/>
      <c r="Y5" s="388"/>
      <c r="Z5" s="388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320</v>
      </c>
      <c r="M6" s="378"/>
      <c r="N6" s="379"/>
      <c r="O6" s="379"/>
      <c r="P6" s="379"/>
      <c r="Q6" s="380"/>
      <c r="T6" s="77" t="s">
        <v>45</v>
      </c>
      <c r="U6" s="77" t="s">
        <v>320</v>
      </c>
      <c r="V6" s="388"/>
      <c r="W6" s="388"/>
      <c r="X6" s="388"/>
      <c r="Y6" s="388"/>
      <c r="Z6" s="388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321</v>
      </c>
      <c r="M7" s="378"/>
      <c r="N7" s="379"/>
      <c r="O7" s="379"/>
      <c r="P7" s="379"/>
      <c r="Q7" s="380"/>
      <c r="T7" s="77" t="s">
        <v>46</v>
      </c>
      <c r="U7" s="77" t="s">
        <v>321</v>
      </c>
      <c r="V7" s="388"/>
      <c r="W7" s="388"/>
      <c r="X7" s="388"/>
      <c r="Y7" s="388"/>
      <c r="Z7" s="388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322</v>
      </c>
      <c r="M8" s="381"/>
      <c r="N8" s="382"/>
      <c r="O8" s="382"/>
      <c r="P8" s="382"/>
      <c r="Q8" s="383"/>
      <c r="T8" s="77" t="s">
        <v>126</v>
      </c>
      <c r="U8" s="77" t="s">
        <v>326</v>
      </c>
      <c r="V8" s="374"/>
      <c r="W8" s="374"/>
      <c r="X8" s="374"/>
      <c r="Y8" s="374"/>
      <c r="Z8" s="374"/>
    </row>
    <row r="9" spans="1:27" ht="14.25" thickBot="1">
      <c r="A9" s="65" t="s">
        <v>72</v>
      </c>
      <c r="B9" s="333" t="s">
        <v>373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323</v>
      </c>
      <c r="M9" s="381"/>
      <c r="N9" s="382"/>
      <c r="O9" s="382"/>
      <c r="P9" s="382"/>
      <c r="Q9" s="383"/>
      <c r="T9" s="77" t="s">
        <v>127</v>
      </c>
      <c r="U9" s="77" t="s">
        <v>327</v>
      </c>
      <c r="V9" s="374"/>
      <c r="W9" s="374"/>
      <c r="X9" s="374"/>
      <c r="Y9" s="374"/>
      <c r="Z9" s="374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324</v>
      </c>
      <c r="M10" s="381"/>
      <c r="N10" s="384"/>
      <c r="O10" s="384"/>
      <c r="P10" s="384"/>
      <c r="Q10" s="383"/>
      <c r="U10" t="s">
        <v>328</v>
      </c>
    </row>
    <row r="11" spans="1:27" ht="14.25" thickBot="1">
      <c r="A11" s="65" t="s">
        <v>65</v>
      </c>
      <c r="B11" s="47">
        <v>2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325</v>
      </c>
      <c r="M11" s="385"/>
      <c r="N11" s="386"/>
      <c r="O11" s="386"/>
      <c r="P11" s="386"/>
      <c r="Q11" s="387"/>
      <c r="U11" t="s">
        <v>329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230</v>
      </c>
      <c r="T12" t="s">
        <v>128</v>
      </c>
    </row>
    <row r="13" spans="1:27" ht="27.75" customHeight="1" thickBot="1">
      <c r="A13" s="66" t="s">
        <v>67</v>
      </c>
      <c r="B13" s="47">
        <v>3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62" t="s">
        <v>154</v>
      </c>
      <c r="L13" s="363"/>
      <c r="M13" s="364" t="s">
        <v>155</v>
      </c>
      <c r="N13" s="365"/>
      <c r="O13" s="366"/>
      <c r="P13" s="367" t="s">
        <v>50</v>
      </c>
      <c r="Q13" s="369" t="s">
        <v>55</v>
      </c>
      <c r="R13" s="390" t="s">
        <v>56</v>
      </c>
      <c r="T13" s="362" t="s">
        <v>154</v>
      </c>
      <c r="U13" s="363"/>
      <c r="V13" s="364" t="s">
        <v>155</v>
      </c>
      <c r="W13" s="365"/>
      <c r="X13" s="366"/>
      <c r="Y13" s="367" t="s">
        <v>50</v>
      </c>
      <c r="Z13" s="369" t="s">
        <v>55</v>
      </c>
      <c r="AA13" s="390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68"/>
      <c r="Q14" s="370"/>
      <c r="R14" s="392"/>
      <c r="T14" s="97" t="s">
        <v>0</v>
      </c>
      <c r="U14" s="98"/>
      <c r="V14" s="97" t="s">
        <v>0</v>
      </c>
      <c r="W14" s="101"/>
      <c r="X14" s="98" t="s">
        <v>74</v>
      </c>
      <c r="Y14" s="393"/>
      <c r="Z14" s="389"/>
      <c r="AA14" s="391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241</v>
      </c>
      <c r="L15" s="135" t="s">
        <v>330</v>
      </c>
      <c r="M15" s="135" t="s">
        <v>238</v>
      </c>
      <c r="N15" s="313" t="s">
        <v>367</v>
      </c>
      <c r="O15" s="135">
        <v>12</v>
      </c>
      <c r="P15" s="135" t="s">
        <v>237</v>
      </c>
      <c r="Q15" s="135" t="s">
        <v>374</v>
      </c>
      <c r="R15" s="136" t="s">
        <v>240</v>
      </c>
      <c r="T15" s="142" t="s">
        <v>83</v>
      </c>
      <c r="U15" s="143" t="s">
        <v>318</v>
      </c>
      <c r="V15" s="144" t="s">
        <v>44</v>
      </c>
      <c r="W15" s="144" t="s">
        <v>393</v>
      </c>
      <c r="X15" s="144">
        <v>2</v>
      </c>
      <c r="Y15" s="145" t="s">
        <v>53</v>
      </c>
      <c r="Z15" s="144" t="s">
        <v>44</v>
      </c>
      <c r="AA15" s="146" t="s">
        <v>59</v>
      </c>
    </row>
    <row r="16" spans="1:27" ht="14.25" thickBot="1">
      <c r="A16" s="163" t="s">
        <v>233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4" t="s">
        <v>236</v>
      </c>
      <c r="L16" s="135" t="s">
        <v>331</v>
      </c>
      <c r="M16" s="135" t="s">
        <v>235</v>
      </c>
      <c r="N16" s="313" t="s">
        <v>31</v>
      </c>
      <c r="O16" s="135">
        <v>18</v>
      </c>
      <c r="P16" s="135" t="s">
        <v>237</v>
      </c>
      <c r="Q16" s="135" t="s">
        <v>239</v>
      </c>
      <c r="R16" s="136" t="s">
        <v>240</v>
      </c>
      <c r="T16" s="10" t="s">
        <v>4</v>
      </c>
      <c r="U16" s="77" t="s">
        <v>340</v>
      </c>
      <c r="V16" s="1" t="s">
        <v>47</v>
      </c>
      <c r="W16" s="1" t="s">
        <v>135</v>
      </c>
      <c r="X16" s="1">
        <v>1</v>
      </c>
      <c r="Y16" s="109" t="s">
        <v>51</v>
      </c>
      <c r="Z16" s="1" t="s">
        <v>184</v>
      </c>
      <c r="AA16" s="11"/>
    </row>
    <row r="17" spans="1:27" ht="14.25" thickBot="1">
      <c r="A17" s="163" t="s">
        <v>234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87" t="s">
        <v>246</v>
      </c>
      <c r="L17" s="188" t="s">
        <v>332</v>
      </c>
      <c r="M17" s="189" t="s">
        <v>247</v>
      </c>
      <c r="N17" s="312" t="s">
        <v>25</v>
      </c>
      <c r="O17" s="188">
        <v>12</v>
      </c>
      <c r="P17" s="189" t="s">
        <v>53</v>
      </c>
      <c r="Q17" s="188" t="s">
        <v>374</v>
      </c>
      <c r="R17" s="136" t="s">
        <v>240</v>
      </c>
      <c r="T17" s="10" t="s">
        <v>5</v>
      </c>
      <c r="U17" s="77" t="s">
        <v>341</v>
      </c>
      <c r="V17" s="1" t="s">
        <v>264</v>
      </c>
      <c r="W17" s="1"/>
      <c r="X17" s="1"/>
      <c r="Y17" s="109" t="s">
        <v>51</v>
      </c>
      <c r="Z17" s="1"/>
      <c r="AA17" s="11"/>
    </row>
    <row r="18" spans="1:27" ht="14.25" thickBot="1">
      <c r="A18" s="160" t="s">
        <v>231</v>
      </c>
      <c r="B18" s="334" t="s">
        <v>371</v>
      </c>
      <c r="D18" s="74" t="s">
        <v>33</v>
      </c>
      <c r="E18" s="75">
        <v>13</v>
      </c>
      <c r="F18" s="24"/>
      <c r="G18" s="72">
        <v>16</v>
      </c>
      <c r="H18" s="75">
        <v>21.75</v>
      </c>
      <c r="J18" s="308"/>
      <c r="K18" s="187" t="s">
        <v>248</v>
      </c>
      <c r="L18" s="188" t="s">
        <v>333</v>
      </c>
      <c r="M18" s="189" t="s">
        <v>249</v>
      </c>
      <c r="N18" s="312" t="s">
        <v>30</v>
      </c>
      <c r="O18" s="188">
        <v>18</v>
      </c>
      <c r="P18" s="189" t="s">
        <v>53</v>
      </c>
      <c r="Q18" s="188" t="s">
        <v>239</v>
      </c>
      <c r="R18" s="136" t="s">
        <v>240</v>
      </c>
      <c r="T18" s="10" t="s">
        <v>6</v>
      </c>
      <c r="U18" s="77" t="s">
        <v>342</v>
      </c>
      <c r="V18" s="1" t="s">
        <v>47</v>
      </c>
      <c r="W18" s="1" t="s">
        <v>135</v>
      </c>
      <c r="X18" s="1">
        <v>2</v>
      </c>
      <c r="Y18" s="109" t="s">
        <v>51</v>
      </c>
      <c r="Z18" s="1" t="s">
        <v>184</v>
      </c>
      <c r="AA18" s="11"/>
    </row>
    <row r="19" spans="1:27" ht="14.25" thickBot="1">
      <c r="A19" s="161" t="s">
        <v>232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J19" s="308"/>
      <c r="K19" s="323" t="s">
        <v>250</v>
      </c>
      <c r="L19" s="324" t="s">
        <v>334</v>
      </c>
      <c r="M19" s="324" t="s">
        <v>235</v>
      </c>
      <c r="N19" s="325" t="s">
        <v>31</v>
      </c>
      <c r="O19" s="324">
        <v>19</v>
      </c>
      <c r="P19" s="326" t="s">
        <v>53</v>
      </c>
      <c r="Q19" s="324" t="s">
        <v>239</v>
      </c>
      <c r="R19" s="136" t="s">
        <v>240</v>
      </c>
      <c r="T19" s="10" t="s">
        <v>7</v>
      </c>
      <c r="U19" s="77" t="s">
        <v>343</v>
      </c>
      <c r="V19" s="1" t="s">
        <v>265</v>
      </c>
      <c r="W19" s="1"/>
      <c r="X19" s="1"/>
      <c r="Y19" s="109" t="s">
        <v>51</v>
      </c>
      <c r="Z19" s="1"/>
      <c r="AA19" s="11"/>
    </row>
    <row r="20" spans="1:27" ht="14.25" thickBot="1">
      <c r="A20" s="161" t="s">
        <v>66</v>
      </c>
      <c r="B20" s="47">
        <v>34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J20" s="308"/>
      <c r="K20" s="187" t="s">
        <v>251</v>
      </c>
      <c r="L20" s="188" t="s">
        <v>335</v>
      </c>
      <c r="M20" s="189" t="s">
        <v>251</v>
      </c>
      <c r="N20" s="321" t="s">
        <v>136</v>
      </c>
      <c r="O20" s="188">
        <v>21</v>
      </c>
      <c r="P20" s="189" t="s">
        <v>53</v>
      </c>
      <c r="Q20" s="188" t="s">
        <v>239</v>
      </c>
      <c r="R20" s="327" t="s">
        <v>240</v>
      </c>
      <c r="T20" s="10" t="s">
        <v>8</v>
      </c>
      <c r="U20" s="77" t="s">
        <v>344</v>
      </c>
      <c r="V20" s="1" t="s">
        <v>8</v>
      </c>
      <c r="W20" s="1" t="s">
        <v>149</v>
      </c>
      <c r="X20" s="1">
        <v>2</v>
      </c>
      <c r="Y20" s="109" t="s">
        <v>52</v>
      </c>
      <c r="Z20" s="1" t="s">
        <v>176</v>
      </c>
      <c r="AA20" s="11"/>
    </row>
    <row r="21" spans="1:27" ht="29.25" customHeight="1" thickBot="1">
      <c r="A21" s="162" t="s">
        <v>67</v>
      </c>
      <c r="B21" s="71">
        <v>3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J21" s="308"/>
      <c r="K21" s="187" t="s">
        <v>252</v>
      </c>
      <c r="L21" s="188" t="s">
        <v>336</v>
      </c>
      <c r="M21" s="189" t="s">
        <v>252</v>
      </c>
      <c r="N21" s="321" t="s">
        <v>136</v>
      </c>
      <c r="O21" s="188">
        <v>22</v>
      </c>
      <c r="P21" s="189" t="s">
        <v>253</v>
      </c>
      <c r="Q21" s="188" t="s">
        <v>239</v>
      </c>
      <c r="R21" s="327" t="s">
        <v>240</v>
      </c>
      <c r="T21" s="10" t="s">
        <v>9</v>
      </c>
      <c r="U21" s="77" t="s">
        <v>345</v>
      </c>
      <c r="V21" s="1" t="s">
        <v>266</v>
      </c>
      <c r="W21" s="1" t="s">
        <v>149</v>
      </c>
      <c r="X21" s="1">
        <v>1</v>
      </c>
      <c r="Y21" s="109" t="s">
        <v>52</v>
      </c>
      <c r="Z21" s="1" t="s">
        <v>176</v>
      </c>
      <c r="AA21" s="11"/>
    </row>
    <row r="22" spans="1:27" ht="27.75" customHeight="1" thickBot="1">
      <c r="A22" s="356" t="s">
        <v>392</v>
      </c>
      <c r="B22" s="357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J22" s="322"/>
      <c r="K22" s="187" t="s">
        <v>254</v>
      </c>
      <c r="L22" s="188" t="s">
        <v>337</v>
      </c>
      <c r="M22" s="189" t="s">
        <v>254</v>
      </c>
      <c r="N22" s="312" t="s">
        <v>25</v>
      </c>
      <c r="O22" s="188">
        <v>10</v>
      </c>
      <c r="P22" s="189" t="s">
        <v>255</v>
      </c>
      <c r="Q22" s="188" t="s">
        <v>239</v>
      </c>
      <c r="R22" s="327" t="s">
        <v>240</v>
      </c>
      <c r="T22" s="10" t="s">
        <v>10</v>
      </c>
      <c r="U22" s="77" t="s">
        <v>346</v>
      </c>
      <c r="V22" s="1" t="s">
        <v>10</v>
      </c>
      <c r="W22" s="1" t="s">
        <v>144</v>
      </c>
      <c r="X22" s="1">
        <v>2</v>
      </c>
      <c r="Y22" s="109" t="s">
        <v>51</v>
      </c>
      <c r="Z22" s="1" t="s">
        <v>76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J23" s="322"/>
      <c r="K23" s="187" t="s">
        <v>376</v>
      </c>
      <c r="L23" s="188" t="s">
        <v>377</v>
      </c>
      <c r="M23" s="189" t="s">
        <v>376</v>
      </c>
      <c r="N23" s="321" t="s">
        <v>378</v>
      </c>
      <c r="O23" s="188">
        <v>24</v>
      </c>
      <c r="P23" s="328" t="s">
        <v>379</v>
      </c>
      <c r="Q23" s="188" t="s">
        <v>239</v>
      </c>
      <c r="R23" s="341" t="s">
        <v>240</v>
      </c>
      <c r="T23" s="10" t="s">
        <v>11</v>
      </c>
      <c r="U23" s="77" t="s">
        <v>347</v>
      </c>
      <c r="V23" s="1" t="s">
        <v>267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J24" s="308"/>
      <c r="K24" s="187" t="s">
        <v>246</v>
      </c>
      <c r="L24" s="188" t="s">
        <v>332</v>
      </c>
      <c r="M24" s="189" t="s">
        <v>247</v>
      </c>
      <c r="N24" s="321" t="s">
        <v>31</v>
      </c>
      <c r="O24" s="188">
        <v>32</v>
      </c>
      <c r="P24" s="189" t="s">
        <v>51</v>
      </c>
      <c r="Q24" s="321" t="s">
        <v>239</v>
      </c>
      <c r="R24" s="327"/>
      <c r="T24" s="10" t="s">
        <v>12</v>
      </c>
      <c r="U24" s="77" t="s">
        <v>348</v>
      </c>
      <c r="V24" s="1" t="s">
        <v>12</v>
      </c>
      <c r="W24" s="1" t="s">
        <v>150</v>
      </c>
      <c r="X24" s="1">
        <v>2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J25" s="319"/>
      <c r="K25" s="190" t="s">
        <v>241</v>
      </c>
      <c r="L25" s="188" t="s">
        <v>338</v>
      </c>
      <c r="M25" s="188" t="s">
        <v>238</v>
      </c>
      <c r="N25" s="321" t="s">
        <v>32</v>
      </c>
      <c r="O25" s="188">
        <v>32</v>
      </c>
      <c r="P25" s="188" t="s">
        <v>237</v>
      </c>
      <c r="Q25" s="321" t="s">
        <v>239</v>
      </c>
      <c r="R25" s="327"/>
      <c r="T25" s="10" t="s">
        <v>13</v>
      </c>
      <c r="U25" s="77" t="s">
        <v>349</v>
      </c>
      <c r="V25" s="1" t="s">
        <v>268</v>
      </c>
      <c r="W25" s="1" t="s">
        <v>305</v>
      </c>
      <c r="X25" s="1">
        <v>1</v>
      </c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J26" s="319"/>
      <c r="K26" s="187" t="s">
        <v>246</v>
      </c>
      <c r="L26" s="188" t="s">
        <v>332</v>
      </c>
      <c r="M26" s="189" t="s">
        <v>247</v>
      </c>
      <c r="N26" s="321" t="s">
        <v>31</v>
      </c>
      <c r="O26" s="188">
        <v>2</v>
      </c>
      <c r="P26" s="189" t="s">
        <v>51</v>
      </c>
      <c r="Q26" s="321"/>
      <c r="R26" s="327"/>
      <c r="T26" s="10" t="s">
        <v>14</v>
      </c>
      <c r="U26" s="77" t="s">
        <v>350</v>
      </c>
      <c r="V26" s="1" t="s">
        <v>14</v>
      </c>
      <c r="W26" s="1" t="s">
        <v>42</v>
      </c>
      <c r="X26" s="1">
        <v>2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J27" s="319"/>
      <c r="K27" s="190" t="s">
        <v>241</v>
      </c>
      <c r="L27" s="188" t="s">
        <v>18</v>
      </c>
      <c r="M27" s="188" t="s">
        <v>238</v>
      </c>
      <c r="N27" s="321" t="s">
        <v>32</v>
      </c>
      <c r="O27" s="188">
        <v>2</v>
      </c>
      <c r="P27" s="188" t="s">
        <v>53</v>
      </c>
      <c r="Q27" s="321"/>
      <c r="R27" s="327"/>
      <c r="T27" s="10" t="s">
        <v>15</v>
      </c>
      <c r="U27" s="77" t="s">
        <v>351</v>
      </c>
      <c r="V27" s="1" t="s">
        <v>269</v>
      </c>
      <c r="W27" s="1" t="s">
        <v>42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J28" s="319"/>
      <c r="K28" s="187" t="s">
        <v>303</v>
      </c>
      <c r="L28" s="188" t="s">
        <v>339</v>
      </c>
      <c r="M28" s="189" t="s">
        <v>303</v>
      </c>
      <c r="N28" s="328" t="s">
        <v>143</v>
      </c>
      <c r="O28" s="189">
        <v>29</v>
      </c>
      <c r="P28" s="188" t="s">
        <v>304</v>
      </c>
      <c r="Q28" s="188"/>
      <c r="R28" s="327"/>
      <c r="T28" s="31" t="s">
        <v>133</v>
      </c>
      <c r="U28" s="77" t="s">
        <v>352</v>
      </c>
      <c r="V28" s="30" t="s">
        <v>166</v>
      </c>
      <c r="W28" s="30" t="s">
        <v>306</v>
      </c>
      <c r="X28" s="30">
        <v>2</v>
      </c>
      <c r="Y28" s="141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J29" s="319"/>
      <c r="K29" s="187" t="s">
        <v>303</v>
      </c>
      <c r="L29" s="188" t="s">
        <v>339</v>
      </c>
      <c r="M29" s="189" t="s">
        <v>303</v>
      </c>
      <c r="N29" s="328" t="s">
        <v>143</v>
      </c>
      <c r="O29" s="189">
        <v>59</v>
      </c>
      <c r="P29" s="188" t="s">
        <v>93</v>
      </c>
      <c r="Q29" s="188" t="s">
        <v>375</v>
      </c>
      <c r="R29" s="327"/>
      <c r="T29" s="31" t="s">
        <v>165</v>
      </c>
      <c r="U29" s="77" t="s">
        <v>353</v>
      </c>
      <c r="V29" s="30"/>
      <c r="W29" s="30"/>
      <c r="X29" s="30"/>
      <c r="Y29" s="141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359" t="s">
        <v>394</v>
      </c>
      <c r="L30" s="188"/>
      <c r="M30" s="328" t="s">
        <v>395</v>
      </c>
      <c r="N30" s="328" t="s">
        <v>396</v>
      </c>
      <c r="O30" s="189">
        <v>32</v>
      </c>
      <c r="P30" s="321" t="s">
        <v>397</v>
      </c>
      <c r="Q30" s="321" t="s">
        <v>239</v>
      </c>
      <c r="R30" s="327"/>
      <c r="T30" s="31" t="s">
        <v>163</v>
      </c>
      <c r="U30" s="77" t="s">
        <v>354</v>
      </c>
      <c r="V30" s="1" t="s">
        <v>167</v>
      </c>
      <c r="W30" s="1" t="s">
        <v>306</v>
      </c>
      <c r="X30" s="1">
        <v>1</v>
      </c>
      <c r="Y30" s="141" t="s">
        <v>93</v>
      </c>
      <c r="Z30" s="1" t="s">
        <v>76</v>
      </c>
      <c r="AA30" s="11"/>
    </row>
    <row r="31" spans="1:27" ht="41.25" thickBot="1">
      <c r="D31" s="74"/>
      <c r="E31" s="75">
        <v>8.3800000000000008</v>
      </c>
      <c r="G31" s="72">
        <v>29</v>
      </c>
      <c r="H31" s="75">
        <v>18</v>
      </c>
      <c r="K31" s="190" t="s">
        <v>382</v>
      </c>
      <c r="L31" s="188" t="s">
        <v>383</v>
      </c>
      <c r="M31" s="188" t="s">
        <v>384</v>
      </c>
      <c r="N31" s="188" t="s">
        <v>385</v>
      </c>
      <c r="O31" s="188">
        <v>0</v>
      </c>
      <c r="P31" s="188" t="s">
        <v>386</v>
      </c>
      <c r="Q31" s="345" t="s">
        <v>387</v>
      </c>
      <c r="R31" s="346" t="s">
        <v>388</v>
      </c>
      <c r="T31" s="31" t="s">
        <v>164</v>
      </c>
      <c r="U31" s="77" t="s">
        <v>355</v>
      </c>
      <c r="V31" s="1"/>
      <c r="W31" s="1"/>
      <c r="X31" s="1"/>
      <c r="Y31" s="141" t="s">
        <v>93</v>
      </c>
      <c r="Z31" s="1"/>
      <c r="AA31" s="11"/>
    </row>
    <row r="32" spans="1:27" ht="81.75" thickBot="1">
      <c r="H32" s="54">
        <v>42</v>
      </c>
      <c r="K32" s="187" t="s">
        <v>92</v>
      </c>
      <c r="L32" s="347" t="s">
        <v>389</v>
      </c>
      <c r="M32" s="348" t="s">
        <v>390</v>
      </c>
      <c r="N32" s="188" t="s">
        <v>385</v>
      </c>
      <c r="O32" s="188">
        <v>0</v>
      </c>
      <c r="P32" s="188" t="s">
        <v>386</v>
      </c>
      <c r="Q32" s="345" t="s">
        <v>391</v>
      </c>
      <c r="R32" s="346" t="s">
        <v>388</v>
      </c>
      <c r="T32" s="31" t="s">
        <v>185</v>
      </c>
      <c r="U32" s="1" t="s">
        <v>356</v>
      </c>
      <c r="V32" s="30" t="s">
        <v>185</v>
      </c>
      <c r="W32" s="30" t="s">
        <v>137</v>
      </c>
      <c r="X32" s="30">
        <v>1</v>
      </c>
      <c r="Y32" s="141" t="s">
        <v>52</v>
      </c>
      <c r="Z32" s="1" t="s">
        <v>302</v>
      </c>
      <c r="AA32" s="23" t="s">
        <v>245</v>
      </c>
    </row>
    <row r="33" spans="8:27" ht="68.25" thickBot="1">
      <c r="H33" s="54">
        <v>10.5</v>
      </c>
      <c r="T33" s="32" t="s">
        <v>185</v>
      </c>
      <c r="U33" s="43" t="s">
        <v>356</v>
      </c>
      <c r="V33" s="118" t="s">
        <v>185</v>
      </c>
      <c r="W33" s="118" t="s">
        <v>137</v>
      </c>
      <c r="X33" s="118">
        <v>2</v>
      </c>
      <c r="Y33" s="147" t="s">
        <v>52</v>
      </c>
      <c r="Z33" s="1" t="s">
        <v>302</v>
      </c>
      <c r="AA33" s="23" t="s">
        <v>244</v>
      </c>
    </row>
    <row r="34" spans="8:27">
      <c r="H34" s="54">
        <v>33.75</v>
      </c>
    </row>
    <row r="35" spans="8:27">
      <c r="H35" s="54">
        <v>21</v>
      </c>
    </row>
    <row r="36" spans="8:27" ht="28.5" customHeight="1">
      <c r="H36" s="54">
        <v>23.25</v>
      </c>
    </row>
    <row r="37" spans="8:27" ht="27.75" customHeight="1">
      <c r="H37" s="54">
        <v>13.5</v>
      </c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  <mergeCell ref="K13:L13"/>
    <mergeCell ref="M13:O13"/>
    <mergeCell ref="P13:P14"/>
    <mergeCell ref="Q13:Q14"/>
    <mergeCell ref="M3:Q3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N1" sqref="N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71" t="s">
        <v>81</v>
      </c>
      <c r="N3" s="372"/>
      <c r="O3" s="372"/>
      <c r="P3" s="372"/>
      <c r="Q3" s="373"/>
      <c r="T3" s="77" t="s">
        <v>79</v>
      </c>
      <c r="U3" s="77" t="s">
        <v>175</v>
      </c>
      <c r="V3" s="374" t="s">
        <v>82</v>
      </c>
      <c r="W3" s="374"/>
      <c r="X3" s="374"/>
      <c r="Y3" s="374"/>
      <c r="Z3" s="374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375" t="s">
        <v>61</v>
      </c>
      <c r="N4" s="376"/>
      <c r="O4" s="376"/>
      <c r="P4" s="376"/>
      <c r="Q4" s="377"/>
      <c r="T4" s="77" t="s">
        <v>83</v>
      </c>
      <c r="U4" s="77" t="s">
        <v>188</v>
      </c>
      <c r="V4" s="375" t="s">
        <v>172</v>
      </c>
      <c r="W4" s="376"/>
      <c r="X4" s="376"/>
      <c r="Y4" s="376"/>
      <c r="Z4" s="376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378"/>
      <c r="N5" s="379"/>
      <c r="O5" s="379"/>
      <c r="P5" s="379"/>
      <c r="Q5" s="380"/>
      <c r="T5" s="77" t="s">
        <v>84</v>
      </c>
      <c r="U5" s="77" t="s">
        <v>194</v>
      </c>
      <c r="V5" s="378"/>
      <c r="W5" s="379"/>
      <c r="X5" s="379"/>
      <c r="Y5" s="379"/>
      <c r="Z5" s="379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378"/>
      <c r="N6" s="379"/>
      <c r="O6" s="379"/>
      <c r="P6" s="379"/>
      <c r="Q6" s="380"/>
      <c r="T6" s="77" t="s">
        <v>45</v>
      </c>
      <c r="U6" s="77" t="s">
        <v>280</v>
      </c>
      <c r="V6" s="378"/>
      <c r="W6" s="379"/>
      <c r="X6" s="379"/>
      <c r="Y6" s="379"/>
      <c r="Z6" s="379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189</v>
      </c>
      <c r="M7" s="378"/>
      <c r="N7" s="379"/>
      <c r="O7" s="379"/>
      <c r="P7" s="379"/>
      <c r="Q7" s="380"/>
      <c r="T7" s="77" t="s">
        <v>46</v>
      </c>
      <c r="U7" s="77" t="s">
        <v>281</v>
      </c>
      <c r="V7" s="378"/>
      <c r="W7" s="379"/>
      <c r="X7" s="379"/>
      <c r="Y7" s="379"/>
      <c r="Z7" s="379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381"/>
      <c r="N8" s="382"/>
      <c r="O8" s="382"/>
      <c r="P8" s="382"/>
      <c r="Q8" s="383"/>
      <c r="T8" s="77" t="s">
        <v>126</v>
      </c>
      <c r="U8" s="77" t="s">
        <v>282</v>
      </c>
      <c r="V8" s="381"/>
      <c r="W8" s="382"/>
      <c r="X8" s="382"/>
      <c r="Y8" s="382"/>
      <c r="Z8" s="382"/>
    </row>
    <row r="9" spans="1:27">
      <c r="A9" s="65" t="s">
        <v>72</v>
      </c>
      <c r="B9" s="47" t="s">
        <v>315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279</v>
      </c>
      <c r="M9" s="381"/>
      <c r="N9" s="382"/>
      <c r="O9" s="382"/>
      <c r="P9" s="382"/>
      <c r="Q9" s="383"/>
      <c r="T9" s="77" t="s">
        <v>127</v>
      </c>
      <c r="U9" s="77" t="s">
        <v>283</v>
      </c>
      <c r="V9" s="381"/>
      <c r="W9" s="382"/>
      <c r="X9" s="382"/>
      <c r="Y9" s="382"/>
      <c r="Z9" s="382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381"/>
      <c r="N10" s="384"/>
      <c r="O10" s="384"/>
      <c r="P10" s="384"/>
      <c r="Q10" s="383"/>
      <c r="T10" s="77" t="s">
        <v>14</v>
      </c>
      <c r="U10" s="77" t="s">
        <v>284</v>
      </c>
      <c r="V10" s="394"/>
      <c r="W10" s="395"/>
      <c r="X10" s="395"/>
      <c r="Y10" s="395"/>
      <c r="Z10" s="395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385"/>
      <c r="N11" s="386"/>
      <c r="O11" s="386"/>
      <c r="P11" s="386"/>
      <c r="Q11" s="387"/>
      <c r="T11" s="77" t="s">
        <v>15</v>
      </c>
      <c r="U11" s="77" t="s">
        <v>193</v>
      </c>
      <c r="V11" s="394"/>
      <c r="W11" s="395"/>
      <c r="X11" s="395"/>
      <c r="Y11" s="395"/>
      <c r="Z11" s="395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62" t="s">
        <v>154</v>
      </c>
      <c r="L13" s="363"/>
      <c r="M13" s="364" t="s">
        <v>155</v>
      </c>
      <c r="N13" s="365"/>
      <c r="O13" s="366"/>
      <c r="P13" s="367" t="s">
        <v>50</v>
      </c>
      <c r="Q13" s="369" t="s">
        <v>55</v>
      </c>
      <c r="R13" s="390" t="s">
        <v>56</v>
      </c>
      <c r="T13" s="362" t="s">
        <v>154</v>
      </c>
      <c r="U13" s="363"/>
      <c r="V13" s="364" t="s">
        <v>155</v>
      </c>
      <c r="W13" s="365"/>
      <c r="X13" s="366"/>
      <c r="Y13" s="367" t="s">
        <v>50</v>
      </c>
      <c r="Z13" s="369" t="s">
        <v>55</v>
      </c>
      <c r="AA13" s="390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68"/>
      <c r="Q14" s="370"/>
      <c r="R14" s="392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93"/>
      <c r="Z14" s="389"/>
      <c r="AA14" s="391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285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287</v>
      </c>
      <c r="V15" s="22" t="s">
        <v>44</v>
      </c>
      <c r="W15" s="28" t="s">
        <v>317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286</v>
      </c>
      <c r="M16" s="10"/>
      <c r="N16" s="26"/>
      <c r="O16" s="11"/>
      <c r="P16" s="17"/>
      <c r="Q16" s="1"/>
      <c r="R16" s="11"/>
      <c r="T16" s="4" t="s">
        <v>4</v>
      </c>
      <c r="U16" s="79" t="s">
        <v>288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260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289</v>
      </c>
      <c r="V17" s="10" t="s">
        <v>265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263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290</v>
      </c>
      <c r="V19" s="10" t="s">
        <v>270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261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291</v>
      </c>
      <c r="V21" s="10" t="s">
        <v>266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259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292</v>
      </c>
      <c r="V23" s="10" t="s">
        <v>267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262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293</v>
      </c>
      <c r="V25" s="10" t="s">
        <v>268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295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294</v>
      </c>
      <c r="V27" s="31" t="s">
        <v>271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294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358</v>
      </c>
      <c r="V29" s="10" t="s">
        <v>14</v>
      </c>
      <c r="W29" s="26" t="s">
        <v>359</v>
      </c>
      <c r="X29" s="11">
        <v>3</v>
      </c>
      <c r="Y29" s="17" t="s">
        <v>360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361</v>
      </c>
      <c r="V30" s="10" t="s">
        <v>269</v>
      </c>
      <c r="W30" s="26" t="s">
        <v>359</v>
      </c>
      <c r="X30" s="11">
        <v>1</v>
      </c>
      <c r="Y30" s="17" t="s">
        <v>360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295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294</v>
      </c>
      <c r="V32" s="34" t="s">
        <v>273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296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297</v>
      </c>
      <c r="V34" s="46" t="s">
        <v>278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298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299</v>
      </c>
      <c r="V36" s="102" t="s">
        <v>277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300</v>
      </c>
      <c r="V37" s="30" t="s">
        <v>180</v>
      </c>
      <c r="W37" s="1" t="s">
        <v>143</v>
      </c>
      <c r="X37" s="1">
        <v>1</v>
      </c>
      <c r="Y37" s="1"/>
      <c r="Z37" s="1" t="s">
        <v>57</v>
      </c>
      <c r="AA37" s="33" t="s">
        <v>183</v>
      </c>
    </row>
    <row r="38" spans="7:27">
      <c r="G38" s="129">
        <v>36</v>
      </c>
      <c r="H38" s="54">
        <v>15</v>
      </c>
      <c r="T38" s="30" t="s">
        <v>46</v>
      </c>
      <c r="U38" s="1" t="s">
        <v>301</v>
      </c>
      <c r="V38" s="30" t="s">
        <v>276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300</v>
      </c>
      <c r="V39" s="1" t="s">
        <v>181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301</v>
      </c>
      <c r="V40" s="1" t="s">
        <v>274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300</v>
      </c>
      <c r="V41" s="1" t="s">
        <v>182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301</v>
      </c>
      <c r="V42" s="1" t="s">
        <v>275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H1" sqref="H1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7">
        <v>1</v>
      </c>
      <c r="H3" s="158">
        <v>4.5</v>
      </c>
      <c r="K3" s="77" t="s">
        <v>78</v>
      </c>
      <c r="L3" s="77" t="s">
        <v>80</v>
      </c>
      <c r="M3" s="371" t="s">
        <v>81</v>
      </c>
      <c r="N3" s="372"/>
      <c r="O3" s="372"/>
      <c r="P3" s="372"/>
      <c r="Q3" s="373"/>
      <c r="T3" s="77" t="s">
        <v>79</v>
      </c>
      <c r="U3" s="77" t="s">
        <v>174</v>
      </c>
      <c r="V3" s="374" t="s">
        <v>82</v>
      </c>
      <c r="W3" s="374"/>
      <c r="X3" s="374"/>
      <c r="Y3" s="374"/>
      <c r="Z3" s="374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9">
        <v>20.25</v>
      </c>
      <c r="K4" s="77" t="s">
        <v>85</v>
      </c>
      <c r="L4" s="77" t="s">
        <v>195</v>
      </c>
      <c r="M4" s="375" t="s">
        <v>61</v>
      </c>
      <c r="N4" s="376"/>
      <c r="O4" s="376"/>
      <c r="P4" s="376"/>
      <c r="Q4" s="377"/>
      <c r="T4" s="77" t="s">
        <v>83</v>
      </c>
      <c r="U4" s="77" t="s">
        <v>190</v>
      </c>
      <c r="V4" s="375" t="s">
        <v>172</v>
      </c>
      <c r="W4" s="376"/>
      <c r="X4" s="376"/>
      <c r="Y4" s="376"/>
      <c r="Z4" s="376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59">
        <v>13</v>
      </c>
      <c r="K5" s="77" t="s">
        <v>84</v>
      </c>
      <c r="L5" s="77" t="s">
        <v>134</v>
      </c>
      <c r="M5" s="378"/>
      <c r="N5" s="379"/>
      <c r="O5" s="379"/>
      <c r="P5" s="379"/>
      <c r="Q5" s="380"/>
      <c r="T5" s="77" t="s">
        <v>84</v>
      </c>
      <c r="U5" s="77" t="s">
        <v>191</v>
      </c>
      <c r="V5" s="378"/>
      <c r="W5" s="379"/>
      <c r="X5" s="379"/>
      <c r="Y5" s="379"/>
      <c r="Z5" s="379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59">
        <v>15</v>
      </c>
      <c r="K6" s="77" t="s">
        <v>45</v>
      </c>
      <c r="L6" s="77" t="s">
        <v>110</v>
      </c>
      <c r="M6" s="378"/>
      <c r="N6" s="379"/>
      <c r="O6" s="379"/>
      <c r="P6" s="379"/>
      <c r="Q6" s="380"/>
      <c r="T6" s="77" t="s">
        <v>45</v>
      </c>
      <c r="U6" s="77" t="s">
        <v>196</v>
      </c>
      <c r="V6" s="378"/>
      <c r="W6" s="379"/>
      <c r="X6" s="379"/>
      <c r="Y6" s="379"/>
      <c r="Z6" s="379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59">
        <v>15</v>
      </c>
      <c r="K7" s="77" t="s">
        <v>46</v>
      </c>
      <c r="L7" s="77" t="s">
        <v>188</v>
      </c>
      <c r="M7" s="378"/>
      <c r="N7" s="379"/>
      <c r="O7" s="379"/>
      <c r="P7" s="379"/>
      <c r="Q7" s="380"/>
      <c r="T7" s="77" t="s">
        <v>46</v>
      </c>
      <c r="U7" s="77" t="s">
        <v>197</v>
      </c>
      <c r="V7" s="378"/>
      <c r="W7" s="379"/>
      <c r="X7" s="379"/>
      <c r="Y7" s="379"/>
      <c r="Z7" s="379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59">
        <v>6</v>
      </c>
      <c r="K8" s="77" t="s">
        <v>97</v>
      </c>
      <c r="L8" s="77" t="s">
        <v>143</v>
      </c>
      <c r="M8" s="381"/>
      <c r="N8" s="382"/>
      <c r="O8" s="382"/>
      <c r="P8" s="382"/>
      <c r="Q8" s="383"/>
      <c r="T8" s="77" t="s">
        <v>126</v>
      </c>
      <c r="U8" s="77" t="s">
        <v>192</v>
      </c>
      <c r="V8" s="381"/>
      <c r="W8" s="382"/>
      <c r="X8" s="382"/>
      <c r="Y8" s="382"/>
      <c r="Z8" s="382"/>
    </row>
    <row r="9" spans="1:27">
      <c r="A9" s="65" t="s">
        <v>72</v>
      </c>
      <c r="B9" s="130" t="s">
        <v>316</v>
      </c>
      <c r="D9" s="85" t="s">
        <v>140</v>
      </c>
      <c r="E9" s="86">
        <v>18</v>
      </c>
      <c r="F9" s="24"/>
      <c r="G9" s="77">
        <v>7</v>
      </c>
      <c r="H9" s="159">
        <v>21.75</v>
      </c>
      <c r="K9" s="77" t="s">
        <v>98</v>
      </c>
      <c r="L9" s="77" t="s">
        <v>189</v>
      </c>
      <c r="M9" s="381"/>
      <c r="N9" s="382"/>
      <c r="O9" s="382"/>
      <c r="P9" s="382"/>
      <c r="Q9" s="383"/>
      <c r="T9" s="77" t="s">
        <v>127</v>
      </c>
      <c r="U9" s="77" t="s">
        <v>193</v>
      </c>
      <c r="V9" s="381"/>
      <c r="W9" s="382"/>
      <c r="X9" s="382"/>
      <c r="Y9" s="382"/>
      <c r="Z9" s="382"/>
    </row>
    <row r="10" spans="1:27">
      <c r="A10" s="65" t="s">
        <v>69</v>
      </c>
      <c r="B10" s="130">
        <v>12</v>
      </c>
      <c r="D10" s="85" t="s">
        <v>107</v>
      </c>
      <c r="E10" s="86">
        <v>0</v>
      </c>
      <c r="F10" s="24"/>
      <c r="G10" s="77">
        <v>8</v>
      </c>
      <c r="H10" s="159">
        <v>15</v>
      </c>
      <c r="K10" s="77" t="s">
        <v>10</v>
      </c>
      <c r="L10" s="77" t="s">
        <v>109</v>
      </c>
      <c r="M10" s="381"/>
      <c r="N10" s="382"/>
      <c r="O10" s="382"/>
      <c r="P10" s="382"/>
      <c r="Q10" s="383"/>
      <c r="T10" s="77"/>
      <c r="U10" s="77" t="s">
        <v>194</v>
      </c>
      <c r="V10" s="394"/>
      <c r="W10" s="395"/>
      <c r="X10" s="395"/>
      <c r="Y10" s="395"/>
      <c r="Z10" s="395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59">
        <v>15</v>
      </c>
      <c r="K11" s="77" t="s">
        <v>11</v>
      </c>
      <c r="L11" s="77" t="s">
        <v>135</v>
      </c>
      <c r="M11" s="385"/>
      <c r="N11" s="386"/>
      <c r="O11" s="386"/>
      <c r="P11" s="386"/>
      <c r="Q11" s="387"/>
      <c r="T11" s="77"/>
      <c r="U11" s="77" t="s">
        <v>198</v>
      </c>
      <c r="V11" s="394"/>
      <c r="W11" s="395"/>
      <c r="X11" s="395"/>
      <c r="Y11" s="395"/>
      <c r="Z11" s="395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9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59">
        <v>15</v>
      </c>
      <c r="K13" s="362" t="s">
        <v>154</v>
      </c>
      <c r="L13" s="396"/>
      <c r="M13" s="364" t="s">
        <v>155</v>
      </c>
      <c r="N13" s="365"/>
      <c r="O13" s="366"/>
      <c r="P13" s="367" t="s">
        <v>50</v>
      </c>
      <c r="Q13" s="369" t="s">
        <v>55</v>
      </c>
      <c r="R13" s="390" t="s">
        <v>56</v>
      </c>
      <c r="T13" s="362" t="s">
        <v>154</v>
      </c>
      <c r="U13" s="363"/>
      <c r="V13" s="364" t="s">
        <v>155</v>
      </c>
      <c r="W13" s="365"/>
      <c r="X13" s="366"/>
      <c r="Y13" s="367" t="s">
        <v>50</v>
      </c>
      <c r="Z13" s="369" t="s">
        <v>55</v>
      </c>
      <c r="AA13" s="390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59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93"/>
      <c r="Q14" s="389"/>
      <c r="R14" s="391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93"/>
      <c r="Z14" s="389"/>
      <c r="AA14" s="391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59">
        <v>15</v>
      </c>
      <c r="K15" s="4" t="s">
        <v>4</v>
      </c>
      <c r="L15" s="103" t="s">
        <v>199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210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59">
        <v>15</v>
      </c>
      <c r="K16" s="10" t="s">
        <v>5</v>
      </c>
      <c r="L16" s="104" t="s">
        <v>200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59">
        <v>15</v>
      </c>
      <c r="K17" s="10" t="s">
        <v>6</v>
      </c>
      <c r="L17" s="104" t="s">
        <v>201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212</v>
      </c>
      <c r="V17" s="10" t="s">
        <v>264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59">
        <v>15</v>
      </c>
      <c r="K18" s="10" t="s">
        <v>7</v>
      </c>
      <c r="L18" s="104" t="s">
        <v>202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9">
        <v>15</v>
      </c>
      <c r="K19" s="22" t="s">
        <v>83</v>
      </c>
      <c r="L19" s="99" t="s">
        <v>203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214</v>
      </c>
      <c r="V19" s="10" t="s">
        <v>270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59">
        <v>15</v>
      </c>
      <c r="K20" s="31" t="s">
        <v>97</v>
      </c>
      <c r="L20" s="104" t="s">
        <v>204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215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59">
        <v>15</v>
      </c>
      <c r="K21" s="31" t="s">
        <v>98</v>
      </c>
      <c r="L21" s="104" t="s">
        <v>205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216</v>
      </c>
      <c r="V21" s="10" t="s">
        <v>266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59">
        <v>15</v>
      </c>
      <c r="K22" s="31" t="s">
        <v>10</v>
      </c>
      <c r="L22" s="104" t="s">
        <v>206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217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59">
        <v>15</v>
      </c>
      <c r="K23" s="31" t="s">
        <v>11</v>
      </c>
      <c r="L23" s="77" t="s">
        <v>207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218</v>
      </c>
      <c r="V23" s="10" t="s">
        <v>267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59">
        <v>15</v>
      </c>
      <c r="K24" s="31" t="s">
        <v>45</v>
      </c>
      <c r="L24" s="1" t="s">
        <v>208</v>
      </c>
      <c r="M24" s="30" t="s">
        <v>180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183</v>
      </c>
      <c r="T24" s="10" t="s">
        <v>12</v>
      </c>
      <c r="U24" s="80" t="s">
        <v>219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59">
        <v>15</v>
      </c>
      <c r="K25" s="32" t="s">
        <v>46</v>
      </c>
      <c r="L25" s="43" t="s">
        <v>209</v>
      </c>
      <c r="M25" s="118" t="s">
        <v>180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220</v>
      </c>
      <c r="V25" s="10" t="s">
        <v>268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59">
        <v>15</v>
      </c>
      <c r="T26" s="10" t="s">
        <v>14</v>
      </c>
      <c r="U26" s="80" t="s">
        <v>221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59">
        <v>15</v>
      </c>
      <c r="T27" s="10" t="s">
        <v>15</v>
      </c>
      <c r="U27" s="80" t="s">
        <v>222</v>
      </c>
      <c r="V27" s="10" t="s">
        <v>269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59">
        <v>15</v>
      </c>
      <c r="T28" s="55" t="s">
        <v>92</v>
      </c>
      <c r="U28" s="90" t="s">
        <v>223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59">
        <v>15</v>
      </c>
      <c r="T29" s="34" t="s">
        <v>92</v>
      </c>
      <c r="U29" s="61" t="s">
        <v>223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59">
        <v>15</v>
      </c>
      <c r="T30" s="31" t="s">
        <v>99</v>
      </c>
      <c r="U30" s="80" t="s">
        <v>223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59">
        <v>15</v>
      </c>
      <c r="T31" s="31" t="s">
        <v>100</v>
      </c>
      <c r="U31" s="80" t="s">
        <v>223</v>
      </c>
      <c r="V31" s="31" t="s">
        <v>271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59">
        <v>15</v>
      </c>
      <c r="T32" s="31" t="s">
        <v>113</v>
      </c>
      <c r="U32" s="80" t="s">
        <v>223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59">
        <v>15</v>
      </c>
      <c r="T33" s="31" t="s">
        <v>114</v>
      </c>
      <c r="U33" s="80" t="s">
        <v>223</v>
      </c>
      <c r="V33" s="31" t="s">
        <v>272</v>
      </c>
      <c r="W33" s="1" t="s">
        <v>357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59">
        <v>15</v>
      </c>
      <c r="T34" s="31" t="s">
        <v>105</v>
      </c>
      <c r="U34" s="80" t="s">
        <v>223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59">
        <v>15</v>
      </c>
      <c r="T35" s="34" t="s">
        <v>106</v>
      </c>
      <c r="U35" s="91" t="s">
        <v>223</v>
      </c>
      <c r="V35" s="34" t="s">
        <v>273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59">
        <v>15</v>
      </c>
      <c r="T36" s="34" t="s">
        <v>133</v>
      </c>
      <c r="U36" s="91" t="s">
        <v>224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184</v>
      </c>
      <c r="AA36" s="40"/>
      <c r="AB36" s="45"/>
    </row>
    <row r="37" spans="7:28">
      <c r="G37" s="77">
        <v>37</v>
      </c>
      <c r="H37" s="159">
        <v>15</v>
      </c>
      <c r="T37" s="31" t="s">
        <v>165</v>
      </c>
      <c r="U37" s="80" t="s">
        <v>225</v>
      </c>
      <c r="V37" s="106" t="s">
        <v>278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9">
        <v>15</v>
      </c>
      <c r="T38" s="49" t="s">
        <v>163</v>
      </c>
      <c r="U38" s="81" t="s">
        <v>226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9">
        <v>15</v>
      </c>
      <c r="T39" s="31" t="s">
        <v>164</v>
      </c>
      <c r="U39" s="77" t="s">
        <v>227</v>
      </c>
      <c r="V39" s="110" t="s">
        <v>277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9">
        <v>15</v>
      </c>
      <c r="T40" s="131" t="s">
        <v>45</v>
      </c>
      <c r="U40" s="131" t="s">
        <v>228</v>
      </c>
      <c r="V40" s="131" t="s">
        <v>180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183</v>
      </c>
    </row>
    <row r="41" spans="7:28" ht="13.5" customHeight="1">
      <c r="G41" s="77">
        <v>41</v>
      </c>
      <c r="H41" s="159">
        <v>15</v>
      </c>
      <c r="T41" s="131" t="s">
        <v>46</v>
      </c>
      <c r="U41" s="131" t="s">
        <v>229</v>
      </c>
      <c r="V41" s="131" t="s">
        <v>276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9">
        <v>3.75</v>
      </c>
      <c r="T42" s="30" t="s">
        <v>45</v>
      </c>
      <c r="U42" s="1" t="s">
        <v>228</v>
      </c>
      <c r="V42" s="1" t="s">
        <v>181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229</v>
      </c>
      <c r="V43" s="1" t="s">
        <v>274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W92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2.5" style="112" customWidth="1"/>
    <col min="2" max="6" width="2" style="112" customWidth="1"/>
    <col min="7" max="7" width="8.75" style="112" customWidth="1"/>
    <col min="8" max="8" width="19.875" style="112" customWidth="1"/>
    <col min="9" max="9" width="3.25" style="112" customWidth="1"/>
    <col min="10" max="10" width="18.625" style="112" customWidth="1"/>
    <col min="11" max="11" width="7" style="119" customWidth="1"/>
    <col min="12" max="12" width="5.75" style="119" customWidth="1"/>
    <col min="13" max="13" width="11.5" style="112" customWidth="1"/>
    <col min="14" max="14" width="9.5" style="112" customWidth="1"/>
    <col min="15" max="15" width="5.5" style="112" customWidth="1"/>
    <col min="16" max="16" width="13.625" style="112" customWidth="1"/>
    <col min="17" max="17" width="15" style="112" customWidth="1"/>
    <col min="18" max="18" width="2.75" style="112" customWidth="1"/>
    <col min="19" max="19" width="3.25" style="112" customWidth="1"/>
    <col min="20" max="20" width="10.375" style="112" customWidth="1"/>
    <col min="21" max="21" width="2.625" style="352" customWidth="1"/>
    <col min="22" max="22" width="9" style="180"/>
    <col min="23" max="23" width="12.125" style="177" customWidth="1"/>
    <col min="24" max="24" width="11.75" style="112" bestFit="1" customWidth="1"/>
    <col min="25" max="16384" width="9" style="112"/>
  </cols>
  <sheetData>
    <row r="1" spans="2:23" customFormat="1" ht="20.100000000000001" customHeight="1">
      <c r="U1" s="349"/>
      <c r="V1" s="179"/>
      <c r="W1" s="176"/>
    </row>
    <row r="2" spans="2:23" customFormat="1" ht="0.95" customHeight="1">
      <c r="H2" s="216"/>
      <c r="I2" s="213"/>
      <c r="J2" s="213"/>
      <c r="U2" s="349"/>
      <c r="V2" s="179"/>
      <c r="W2" s="176"/>
    </row>
    <row r="3" spans="2:23" customFormat="1" ht="38.25" customHeight="1">
      <c r="B3" s="293"/>
      <c r="C3" s="294"/>
      <c r="D3" s="295"/>
      <c r="E3" s="296"/>
      <c r="F3" s="296"/>
      <c r="G3" s="297"/>
      <c r="H3" s="298"/>
      <c r="I3" s="298"/>
      <c r="J3" s="298"/>
      <c r="K3" s="304"/>
      <c r="L3" s="304"/>
      <c r="M3" s="305"/>
      <c r="N3" s="294"/>
      <c r="O3" s="294"/>
      <c r="P3" s="294"/>
      <c r="Q3" s="294"/>
      <c r="R3" s="294"/>
      <c r="S3" s="294"/>
      <c r="T3" s="299"/>
      <c r="U3" s="350"/>
      <c r="V3" s="179"/>
      <c r="W3" s="176"/>
    </row>
    <row r="4" spans="2:23" customFormat="1" ht="6.75" customHeight="1">
      <c r="B4" s="291"/>
      <c r="P4" s="24"/>
      <c r="Q4" s="24"/>
      <c r="R4" s="24"/>
      <c r="S4" s="24"/>
      <c r="T4" s="292"/>
      <c r="U4" s="349"/>
      <c r="V4" s="179"/>
      <c r="W4" s="176"/>
    </row>
    <row r="5" spans="2:23" customFormat="1" ht="24.75" customHeight="1">
      <c r="B5" s="291"/>
      <c r="P5" s="306"/>
      <c r="Q5" s="306"/>
      <c r="R5" s="306"/>
      <c r="S5" s="306"/>
      <c r="T5" s="307"/>
      <c r="U5" s="349"/>
      <c r="V5" s="179"/>
      <c r="W5" s="176"/>
    </row>
    <row r="6" spans="2:23" customFormat="1" ht="3.75" customHeight="1">
      <c r="B6" s="291"/>
      <c r="C6" s="24"/>
      <c r="D6" s="192"/>
      <c r="E6" s="182"/>
      <c r="F6" s="182"/>
      <c r="G6" s="182"/>
      <c r="H6" s="183"/>
      <c r="I6" s="183"/>
      <c r="J6" s="183"/>
      <c r="K6" s="24"/>
      <c r="L6" s="24"/>
      <c r="M6" s="24"/>
      <c r="N6" s="24"/>
      <c r="O6" s="24"/>
      <c r="P6" s="24"/>
      <c r="Q6" s="24"/>
      <c r="R6" s="24"/>
      <c r="S6" s="24"/>
      <c r="T6" s="292"/>
      <c r="U6" s="350"/>
      <c r="V6" s="179"/>
      <c r="W6" s="176"/>
    </row>
    <row r="7" spans="2:23" customFormat="1" ht="4.5" customHeight="1">
      <c r="B7" s="291"/>
      <c r="C7" s="24"/>
      <c r="D7" s="192"/>
      <c r="E7" s="182"/>
      <c r="F7" s="182"/>
      <c r="G7" s="182"/>
      <c r="H7" s="183"/>
      <c r="I7" s="183"/>
      <c r="J7" s="183"/>
      <c r="K7" s="24"/>
      <c r="L7" s="24"/>
      <c r="M7" s="24"/>
      <c r="N7" s="24"/>
      <c r="O7" s="24"/>
      <c r="P7" s="24"/>
      <c r="Q7" s="24"/>
      <c r="R7" s="24"/>
      <c r="S7" s="24"/>
      <c r="T7" s="292"/>
      <c r="U7" s="350"/>
      <c r="V7" s="179"/>
      <c r="W7" s="176"/>
    </row>
    <row r="8" spans="2:23" customFormat="1" ht="21.75" customHeight="1">
      <c r="B8" s="291"/>
      <c r="C8" s="24"/>
      <c r="D8" s="192"/>
      <c r="E8" s="182"/>
      <c r="F8" s="182"/>
      <c r="G8" s="182"/>
      <c r="H8" s="284"/>
      <c r="I8" s="284"/>
      <c r="J8" s="284"/>
      <c r="K8" s="285"/>
      <c r="L8" s="285"/>
      <c r="M8" s="285"/>
      <c r="N8" s="282"/>
      <c r="O8" s="282"/>
      <c r="P8" s="283"/>
      <c r="Q8" s="283"/>
      <c r="R8" s="283"/>
      <c r="S8" s="283"/>
      <c r="T8" s="303"/>
      <c r="U8" s="350"/>
      <c r="V8" s="179"/>
      <c r="W8" s="176"/>
    </row>
    <row r="9" spans="2:23" customFormat="1" ht="21.75" customHeight="1">
      <c r="B9" s="291"/>
      <c r="C9" s="24"/>
      <c r="D9" s="192"/>
      <c r="E9" s="182"/>
      <c r="F9" s="182"/>
      <c r="G9" s="182"/>
      <c r="H9" s="183"/>
      <c r="I9" s="183"/>
      <c r="J9" s="183"/>
      <c r="K9" s="24"/>
      <c r="L9" s="24"/>
      <c r="M9" s="204"/>
      <c r="N9" s="283"/>
      <c r="O9" s="283"/>
      <c r="P9" s="283"/>
      <c r="Q9" s="283"/>
      <c r="R9" s="283"/>
      <c r="S9" s="283"/>
      <c r="T9" s="303"/>
      <c r="U9" s="350"/>
      <c r="V9" s="179"/>
      <c r="W9" s="176"/>
    </row>
    <row r="10" spans="2:23" customFormat="1" ht="21">
      <c r="B10" s="291"/>
      <c r="C10" s="24"/>
      <c r="D10" s="112"/>
      <c r="E10" s="112"/>
      <c r="F10" s="182"/>
      <c r="G10" s="309"/>
      <c r="H10" s="318"/>
      <c r="I10" s="284"/>
      <c r="J10" s="284"/>
      <c r="K10" s="285"/>
      <c r="L10" s="285"/>
      <c r="M10" s="285"/>
      <c r="N10" s="283"/>
      <c r="O10" s="283"/>
      <c r="P10" s="283"/>
      <c r="Q10" s="283"/>
      <c r="R10" s="283"/>
      <c r="S10" s="283"/>
      <c r="T10" s="303"/>
      <c r="U10" s="350"/>
      <c r="V10" s="179"/>
      <c r="W10" s="176"/>
    </row>
    <row r="11" spans="2:23" customFormat="1" ht="21.75" customHeight="1">
      <c r="B11" s="291"/>
      <c r="C11" s="24"/>
      <c r="D11" s="192"/>
      <c r="E11" s="182"/>
      <c r="F11" s="182"/>
      <c r="G11" s="182"/>
      <c r="H11" s="284"/>
      <c r="I11" s="183"/>
      <c r="J11" s="183"/>
      <c r="K11" s="24"/>
      <c r="L11" s="24"/>
      <c r="M11" s="204"/>
      <c r="N11" s="283"/>
      <c r="O11" s="283"/>
      <c r="P11" s="283"/>
      <c r="Q11" s="283"/>
      <c r="R11" s="283"/>
      <c r="S11" s="283"/>
      <c r="T11" s="303"/>
      <c r="U11" s="350"/>
      <c r="V11" s="179"/>
      <c r="W11" s="176"/>
    </row>
    <row r="12" spans="2:23" customFormat="1" ht="21.75" customHeight="1">
      <c r="B12" s="291"/>
      <c r="C12" s="24"/>
      <c r="D12" s="192"/>
      <c r="E12" s="182"/>
      <c r="F12" s="182"/>
      <c r="G12" s="182"/>
      <c r="H12" s="309" t="s">
        <v>368</v>
      </c>
      <c r="I12" s="320"/>
      <c r="J12" s="286"/>
      <c r="K12" s="287"/>
      <c r="L12" s="287"/>
      <c r="M12" s="290"/>
      <c r="N12" s="283"/>
      <c r="O12" s="283"/>
      <c r="P12" s="112"/>
      <c r="Q12" s="309" t="s">
        <v>362</v>
      </c>
      <c r="R12" s="283"/>
      <c r="S12" s="283"/>
      <c r="T12" s="303"/>
      <c r="U12" s="350"/>
      <c r="V12" s="179"/>
      <c r="W12" s="176"/>
    </row>
    <row r="13" spans="2:23" customFormat="1" ht="21.75" customHeight="1">
      <c r="B13" s="291"/>
      <c r="C13" s="24"/>
      <c r="D13" s="192"/>
      <c r="E13" s="182"/>
      <c r="F13" s="182"/>
      <c r="G13" s="182"/>
      <c r="H13" s="287"/>
      <c r="I13" s="320"/>
      <c r="J13" s="287"/>
      <c r="K13" s="287"/>
      <c r="L13" s="287"/>
      <c r="M13" s="290"/>
      <c r="N13" s="283"/>
      <c r="O13" s="283"/>
      <c r="P13" s="283"/>
      <c r="Q13" s="283"/>
      <c r="R13" s="283"/>
      <c r="S13" s="283"/>
      <c r="T13" s="303"/>
      <c r="U13" s="350"/>
      <c r="V13" s="179"/>
      <c r="W13" s="176"/>
    </row>
    <row r="14" spans="2:23" customFormat="1" ht="21.75" customHeight="1">
      <c r="B14" s="291"/>
      <c r="C14" s="24"/>
      <c r="D14" s="192"/>
      <c r="E14" s="182"/>
      <c r="F14" s="182"/>
      <c r="G14" s="182"/>
      <c r="H14" s="286"/>
      <c r="I14" s="286"/>
      <c r="J14" s="286"/>
      <c r="K14" s="288"/>
      <c r="L14" s="288"/>
      <c r="M14" s="290"/>
      <c r="N14" s="283"/>
      <c r="O14" s="283"/>
      <c r="P14" s="283"/>
      <c r="Q14" s="283"/>
      <c r="R14" s="283"/>
      <c r="S14" s="283"/>
      <c r="T14" s="303"/>
      <c r="U14" s="350"/>
      <c r="V14" s="179"/>
      <c r="W14" s="176"/>
    </row>
    <row r="15" spans="2:23" customFormat="1" ht="21.75" customHeight="1">
      <c r="B15" s="291"/>
      <c r="C15" s="24"/>
      <c r="D15" s="191"/>
      <c r="E15" s="24"/>
      <c r="F15" s="24"/>
      <c r="G15" s="24"/>
      <c r="H15" s="288"/>
      <c r="I15" s="288"/>
      <c r="J15" s="288"/>
      <c r="K15" s="288"/>
      <c r="L15" s="288"/>
      <c r="M15" s="290"/>
      <c r="N15" s="283"/>
      <c r="O15" s="283"/>
      <c r="P15" s="283"/>
      <c r="Q15" s="283"/>
      <c r="R15" s="283"/>
      <c r="S15" s="283"/>
      <c r="T15" s="303"/>
      <c r="U15" s="350"/>
      <c r="V15" s="179"/>
      <c r="W15" s="176"/>
    </row>
    <row r="16" spans="2:23" customFormat="1" ht="21.75" customHeight="1">
      <c r="B16" s="291"/>
      <c r="C16" s="24"/>
      <c r="D16" s="191"/>
      <c r="E16" s="24"/>
      <c r="F16" s="24"/>
      <c r="G16" s="24"/>
      <c r="H16" s="284"/>
      <c r="I16" s="284"/>
      <c r="J16" s="284"/>
      <c r="K16" s="281"/>
      <c r="L16" s="281"/>
      <c r="M16" s="285"/>
      <c r="N16" s="283"/>
      <c r="O16" s="283"/>
      <c r="P16" s="283"/>
      <c r="Q16" s="283"/>
      <c r="R16" s="283"/>
      <c r="S16" s="283"/>
      <c r="T16" s="303"/>
      <c r="U16" s="350"/>
      <c r="V16" s="179"/>
      <c r="W16" s="176"/>
    </row>
    <row r="17" spans="2:23" customFormat="1" ht="21.75" customHeight="1">
      <c r="B17" s="291"/>
      <c r="C17" s="24"/>
      <c r="D17" s="191"/>
      <c r="E17" s="24"/>
      <c r="F17" s="24"/>
      <c r="G17" s="24"/>
      <c r="H17" s="183"/>
      <c r="I17" s="183"/>
      <c r="J17" s="183"/>
      <c r="K17" s="24"/>
      <c r="L17" s="24"/>
      <c r="M17" s="204"/>
      <c r="N17" s="283"/>
      <c r="O17" s="283"/>
      <c r="P17" s="283"/>
      <c r="Q17" s="283"/>
      <c r="R17" s="283"/>
      <c r="S17" s="283"/>
      <c r="T17" s="303"/>
      <c r="U17" s="350"/>
      <c r="V17" s="179"/>
      <c r="W17" s="176"/>
    </row>
    <row r="18" spans="2:23" customFormat="1" ht="21.75" customHeight="1">
      <c r="B18" s="291"/>
      <c r="C18" s="24"/>
      <c r="D18" s="191"/>
      <c r="E18" s="24"/>
      <c r="F18" s="24"/>
      <c r="G18" s="24"/>
      <c r="H18" s="205"/>
      <c r="I18" s="205"/>
      <c r="J18" s="205"/>
      <c r="K18" s="24"/>
      <c r="L18" s="24"/>
      <c r="M18" s="316" t="s">
        <v>363</v>
      </c>
      <c r="N18" s="193"/>
      <c r="O18" s="283"/>
      <c r="P18" s="283"/>
      <c r="Q18" s="283"/>
      <c r="R18" s="283"/>
      <c r="S18" s="283"/>
      <c r="T18" s="303"/>
      <c r="U18" s="350"/>
      <c r="V18" s="179"/>
      <c r="W18" s="176"/>
    </row>
    <row r="19" spans="2:23" customFormat="1" ht="21.75" customHeight="1">
      <c r="B19" s="291"/>
      <c r="C19" s="24"/>
      <c r="D19" s="191"/>
      <c r="E19" s="24"/>
      <c r="F19" s="24"/>
      <c r="G19" s="24"/>
      <c r="H19" s="193"/>
      <c r="I19" s="193"/>
      <c r="J19" s="193"/>
      <c r="K19" s="24"/>
      <c r="L19" s="24"/>
      <c r="M19" s="316"/>
      <c r="N19" s="193"/>
      <c r="O19" s="283"/>
      <c r="P19" s="283"/>
      <c r="Q19" s="283"/>
      <c r="R19" s="283"/>
      <c r="S19" s="283"/>
      <c r="T19" s="303"/>
      <c r="U19" s="350"/>
      <c r="V19" s="179"/>
      <c r="W19" s="176"/>
    </row>
    <row r="20" spans="2:23" customFormat="1" ht="21.75" customHeight="1">
      <c r="B20" s="291"/>
      <c r="C20" s="24"/>
      <c r="D20" s="191"/>
      <c r="E20" s="24"/>
      <c r="F20" s="24"/>
      <c r="G20" s="24"/>
      <c r="H20" s="205"/>
      <c r="I20" s="215"/>
      <c r="J20" s="205"/>
      <c r="K20" s="214"/>
      <c r="L20" s="214"/>
      <c r="M20" s="205"/>
      <c r="N20" s="193"/>
      <c r="O20" s="283"/>
      <c r="P20" s="283"/>
      <c r="Q20" s="283"/>
      <c r="R20" s="283"/>
      <c r="S20" s="283"/>
      <c r="T20" s="303"/>
      <c r="U20" s="350"/>
      <c r="V20" s="179"/>
      <c r="W20" s="176"/>
    </row>
    <row r="21" spans="2:23" customFormat="1" ht="21.75" customHeight="1">
      <c r="B21" s="291"/>
      <c r="C21" s="24"/>
      <c r="D21" s="191"/>
      <c r="E21" s="24"/>
      <c r="F21" s="24"/>
      <c r="G21" s="24"/>
      <c r="H21" s="183"/>
      <c r="I21" s="183"/>
      <c r="J21" s="183"/>
      <c r="K21" s="24"/>
      <c r="L21" s="24"/>
      <c r="M21" s="290"/>
      <c r="N21" s="315" t="s">
        <v>364</v>
      </c>
      <c r="O21" s="315" t="s">
        <v>365</v>
      </c>
      <c r="P21" s="400"/>
      <c r="Q21" s="400"/>
      <c r="R21" s="283"/>
      <c r="S21" s="283"/>
      <c r="T21" s="303"/>
      <c r="U21" s="350"/>
      <c r="V21" s="179"/>
      <c r="W21" s="176"/>
    </row>
    <row r="22" spans="2:23" customFormat="1" ht="21.75" customHeight="1">
      <c r="B22" s="291"/>
      <c r="C22" s="24"/>
      <c r="D22" s="191"/>
      <c r="E22" s="24"/>
      <c r="F22" s="24"/>
      <c r="G22" s="24"/>
      <c r="H22" s="183"/>
      <c r="I22" s="183"/>
      <c r="J22" s="183"/>
      <c r="K22" s="24"/>
      <c r="L22" s="24"/>
      <c r="M22" s="290"/>
      <c r="N22" s="315"/>
      <c r="O22" s="315" t="s">
        <v>366</v>
      </c>
      <c r="P22" s="400"/>
      <c r="Q22" s="400"/>
      <c r="R22" s="283"/>
      <c r="S22" s="283"/>
      <c r="T22" s="303"/>
      <c r="U22" s="350"/>
      <c r="V22" s="179"/>
      <c r="W22" s="176"/>
    </row>
    <row r="23" spans="2:23" customFormat="1" ht="21.75" customHeight="1">
      <c r="B23" s="291"/>
      <c r="C23" s="24"/>
      <c r="D23" s="194"/>
      <c r="E23" s="24"/>
      <c r="F23" s="24"/>
      <c r="G23" s="24"/>
      <c r="H23" s="183"/>
      <c r="I23" s="183"/>
      <c r="J23" s="217"/>
      <c r="K23" s="24"/>
      <c r="L23" s="24"/>
      <c r="M23" s="204"/>
      <c r="N23" s="112"/>
      <c r="O23" s="344" t="str">
        <f>IF($O24&lt;&gt;"","工事概要","")</f>
        <v/>
      </c>
      <c r="P23" s="342"/>
      <c r="Q23" s="343"/>
      <c r="R23" s="283"/>
      <c r="S23" s="283"/>
      <c r="T23" s="303"/>
      <c r="U23" s="350"/>
      <c r="V23" s="179"/>
      <c r="W23" s="176"/>
    </row>
    <row r="24" spans="2:23" customFormat="1" ht="21.75" customHeight="1">
      <c r="B24" s="291"/>
      <c r="C24" s="24"/>
      <c r="D24" s="191"/>
      <c r="E24" s="24"/>
      <c r="F24" s="24"/>
      <c r="G24" s="24"/>
      <c r="H24" s="183"/>
      <c r="I24" s="183"/>
      <c r="J24" s="183"/>
      <c r="K24" s="24"/>
      <c r="L24" s="24"/>
      <c r="M24" s="204"/>
      <c r="N24" s="314"/>
      <c r="O24" s="420"/>
      <c r="P24" s="421"/>
      <c r="Q24" s="421"/>
      <c r="R24" s="421"/>
      <c r="S24" s="421"/>
      <c r="T24" s="303"/>
      <c r="U24" s="350"/>
      <c r="V24" s="179"/>
      <c r="W24" s="176"/>
    </row>
    <row r="25" spans="2:23" customFormat="1" ht="21.75" customHeight="1">
      <c r="B25" s="291"/>
      <c r="C25" s="24"/>
      <c r="D25" s="191"/>
      <c r="E25" s="24"/>
      <c r="F25" s="24"/>
      <c r="G25" s="24"/>
      <c r="H25" s="183"/>
      <c r="I25" s="183"/>
      <c r="J25" s="217"/>
      <c r="K25" s="24"/>
      <c r="L25" s="24"/>
      <c r="M25" s="204"/>
      <c r="N25" s="283"/>
      <c r="O25" s="421"/>
      <c r="P25" s="421"/>
      <c r="Q25" s="421"/>
      <c r="R25" s="421"/>
      <c r="S25" s="421"/>
      <c r="T25" s="303"/>
      <c r="U25" s="350"/>
      <c r="V25" s="179"/>
      <c r="W25" s="176"/>
    </row>
    <row r="26" spans="2:23" customFormat="1" ht="21.75" customHeight="1">
      <c r="B26" s="291"/>
      <c r="C26" s="24"/>
      <c r="D26" s="191"/>
      <c r="E26" s="24"/>
      <c r="F26" s="24"/>
      <c r="G26" s="24"/>
      <c r="H26" s="183"/>
      <c r="I26" s="183"/>
      <c r="J26" s="183"/>
      <c r="K26" s="24"/>
      <c r="L26" s="24"/>
      <c r="M26" s="204"/>
      <c r="N26" s="283"/>
      <c r="O26" s="421"/>
      <c r="P26" s="421"/>
      <c r="Q26" s="421"/>
      <c r="R26" s="421"/>
      <c r="S26" s="421"/>
      <c r="T26" s="303"/>
      <c r="U26" s="350"/>
      <c r="V26" s="179"/>
      <c r="W26" s="176"/>
    </row>
    <row r="27" spans="2:23" customFormat="1" ht="21.75" customHeight="1">
      <c r="B27" s="291"/>
      <c r="C27" s="24"/>
      <c r="D27" s="191"/>
      <c r="E27" s="24"/>
      <c r="F27" s="24"/>
      <c r="G27" s="24"/>
      <c r="H27" s="183"/>
      <c r="I27" s="183"/>
      <c r="J27" s="217"/>
      <c r="K27" s="24"/>
      <c r="L27" s="24"/>
      <c r="M27" s="204"/>
      <c r="N27" s="283"/>
      <c r="O27" s="421"/>
      <c r="P27" s="421"/>
      <c r="Q27" s="421"/>
      <c r="R27" s="421"/>
      <c r="S27" s="421"/>
      <c r="T27" s="303"/>
      <c r="U27" s="350"/>
      <c r="V27" s="179"/>
      <c r="W27" s="176"/>
    </row>
    <row r="28" spans="2:23" customFormat="1" ht="21" customHeight="1">
      <c r="B28" s="25"/>
      <c r="C28" s="300"/>
      <c r="D28" s="301"/>
      <c r="E28" s="300"/>
      <c r="F28" s="300"/>
      <c r="G28" s="300"/>
      <c r="H28" s="302"/>
      <c r="I28" s="302"/>
      <c r="J28" s="302"/>
      <c r="K28" s="300"/>
      <c r="L28" s="300"/>
      <c r="M28" s="289"/>
      <c r="N28" s="310"/>
      <c r="O28" s="310"/>
      <c r="P28" s="310"/>
      <c r="Q28" s="310"/>
      <c r="R28" s="310"/>
      <c r="S28" s="310"/>
      <c r="T28" s="311"/>
      <c r="U28" s="350"/>
      <c r="V28" s="179"/>
      <c r="W28" s="176"/>
    </row>
    <row r="29" spans="2:23" customFormat="1" ht="18" customHeight="1">
      <c r="B29" s="24"/>
      <c r="C29" s="24"/>
      <c r="D29" s="191"/>
      <c r="E29" s="24"/>
      <c r="F29" s="24"/>
      <c r="G29" s="24"/>
      <c r="H29" s="183"/>
      <c r="I29" s="183"/>
      <c r="J29" s="183"/>
      <c r="K29" s="119"/>
      <c r="L29" s="340" t="s">
        <v>372</v>
      </c>
      <c r="M29" s="317"/>
      <c r="N29" s="24"/>
      <c r="O29" s="24"/>
      <c r="P29" s="24"/>
      <c r="Q29" s="24"/>
      <c r="R29" s="24"/>
      <c r="S29" s="24"/>
      <c r="T29" s="24"/>
      <c r="U29" s="350"/>
      <c r="V29" s="179"/>
      <c r="W29" s="176"/>
    </row>
    <row r="30" spans="2:23" customFormat="1" ht="24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350"/>
      <c r="V30" s="179"/>
      <c r="W30" s="176"/>
    </row>
    <row r="31" spans="2:23" customFormat="1" ht="10.5" customHeight="1">
      <c r="U31" s="349"/>
      <c r="V31" s="179"/>
      <c r="W31" s="176"/>
    </row>
    <row r="32" spans="2:23" ht="33.75" customHeight="1">
      <c r="B32" s="329"/>
      <c r="C32" s="330"/>
      <c r="D32" s="330"/>
      <c r="E32" s="330"/>
      <c r="F32" s="330"/>
      <c r="G32" s="331"/>
      <c r="H32" s="331"/>
      <c r="I32" s="331"/>
      <c r="J32" s="332" t="s">
        <v>369</v>
      </c>
      <c r="K32" s="195"/>
      <c r="L32" s="332" t="s">
        <v>370</v>
      </c>
      <c r="N32" s="335"/>
      <c r="O32" s="335"/>
      <c r="P32" s="195"/>
      <c r="Q32" s="195"/>
      <c r="R32" s="137"/>
      <c r="S32" s="137"/>
      <c r="T32" s="336">
        <v>1</v>
      </c>
      <c r="U32" s="351"/>
    </row>
    <row r="33" spans="2:23" ht="21" customHeight="1" thickBot="1">
      <c r="P33" s="337"/>
      <c r="Q33" s="337"/>
      <c r="R33" s="337"/>
      <c r="S33" s="337"/>
      <c r="T33" s="337"/>
    </row>
    <row r="34" spans="2:23" s="139" customFormat="1" ht="23.25" customHeight="1" thickBot="1">
      <c r="B34" s="422" t="s">
        <v>256</v>
      </c>
      <c r="C34" s="398"/>
      <c r="D34" s="398"/>
      <c r="E34" s="398"/>
      <c r="F34" s="398"/>
      <c r="G34" s="398"/>
      <c r="H34" s="398"/>
      <c r="I34" s="398"/>
      <c r="J34" s="412"/>
      <c r="K34" s="407" t="s">
        <v>257</v>
      </c>
      <c r="L34" s="408"/>
      <c r="M34" s="203" t="s">
        <v>258</v>
      </c>
      <c r="N34" s="407" t="s">
        <v>186</v>
      </c>
      <c r="O34" s="408"/>
      <c r="P34" s="203" t="s">
        <v>187</v>
      </c>
      <c r="Q34" s="397" t="s">
        <v>380</v>
      </c>
      <c r="R34" s="398"/>
      <c r="S34" s="398"/>
      <c r="T34" s="399"/>
      <c r="U34" s="353"/>
      <c r="V34" s="181"/>
      <c r="W34" s="178"/>
    </row>
    <row r="35" spans="2:23" s="139" customFormat="1" ht="13.5" customHeight="1">
      <c r="B35" s="199" t="str">
        <f t="shared" ref="B35:B58" si="0">IF(AND($V35=0,$W35="共通仮設費"),"直接工事費",IF($V35=0,IF($W35="","",$W35),""))</f>
        <v/>
      </c>
      <c r="C35" s="196" t="str">
        <f>IF($V35=1,IF($W35="","",$W35),"")</f>
        <v/>
      </c>
      <c r="D35" s="196" t="str">
        <f>IF($V35=2,IF($W35="","",$W35),"")</f>
        <v/>
      </c>
      <c r="E35" s="196" t="str">
        <f>IF($V35=3,IF($W35="","",$W35),"")</f>
        <v/>
      </c>
      <c r="F35" s="196" t="str">
        <f>IF($V35=4,IF($W35="","",$W35),"")</f>
        <v/>
      </c>
      <c r="G35" s="196" t="str">
        <f>IF($V35=5,IF($W35="","",$W35),"")</f>
        <v/>
      </c>
      <c r="H35" s="196" t="str">
        <f>IF($V35=6,IF($W35="","",$W35),"")</f>
        <v/>
      </c>
      <c r="I35" s="196"/>
      <c r="J35" s="196"/>
      <c r="K35" s="242"/>
      <c r="L35" s="244"/>
      <c r="M35" s="227"/>
      <c r="N35" s="234"/>
      <c r="O35" s="225"/>
      <c r="P35" s="225"/>
      <c r="Q35" s="184"/>
      <c r="R35" s="417"/>
      <c r="S35" s="418"/>
      <c r="T35" s="419"/>
      <c r="U35" s="354"/>
      <c r="V35" s="181"/>
      <c r="W35" s="178"/>
    </row>
    <row r="36" spans="2:23" s="139" customFormat="1" ht="27" customHeight="1">
      <c r="B36" s="197" t="str">
        <f t="shared" si="0"/>
        <v/>
      </c>
      <c r="C36" s="198" t="str">
        <f>IF($V36=1,IF($W36="","",$W36),"")</f>
        <v/>
      </c>
      <c r="D36" s="198" t="str">
        <f>IF($V36=2,IF($W36="","",$W36),"")</f>
        <v/>
      </c>
      <c r="E36" s="198" t="str">
        <f>IF($V36=3,IF($W36="","",$W36),"")</f>
        <v/>
      </c>
      <c r="F36" s="198" t="str">
        <f>IF($V36=4,IF($W36="","",$W36),"")</f>
        <v/>
      </c>
      <c r="G36" s="198" t="str">
        <f>IF($V36=5,IF($W36="","",$W36),"")</f>
        <v/>
      </c>
      <c r="H36" s="198" t="str">
        <f>IF($V36=6,IF($W36="","",$W36),"")</f>
        <v/>
      </c>
      <c r="I36" s="198"/>
      <c r="J36" s="198"/>
      <c r="K36" s="253" t="str">
        <f>+IF(X36="","",IF(INT(X36),INT(X36),"0"))</f>
        <v/>
      </c>
      <c r="L36" s="246" t="str">
        <f>+IF(X36="","",IF(X36-INT(X36),X36-INT(X36),""))</f>
        <v/>
      </c>
      <c r="M36" s="228"/>
      <c r="N36" s="253" t="str">
        <f>+IF(Y36="","",IF(INT(Y36),INT(Y36),"0"))</f>
        <v/>
      </c>
      <c r="O36" s="246" t="str">
        <f>+IF(Y36="","",IF(Y36-INT(Y36),Y36-INT(Y36),""))</f>
        <v/>
      </c>
      <c r="P36" s="229" t="str">
        <f>IF(Z36="","",IF(W35="共通仮設費",$V$32,Z36))</f>
        <v/>
      </c>
      <c r="Q36" s="186" t="str">
        <f>IF(AA36="","",IF(AA36="共通仮設費","直接工事費",AA36))</f>
        <v/>
      </c>
      <c r="R36" s="401"/>
      <c r="S36" s="402"/>
      <c r="T36" s="403"/>
      <c r="U36" s="354"/>
      <c r="V36" s="181"/>
      <c r="W36" s="178"/>
    </row>
    <row r="37" spans="2:23" s="139" customFormat="1" ht="13.5" customHeight="1">
      <c r="B37" s="199" t="str">
        <f t="shared" si="0"/>
        <v/>
      </c>
      <c r="C37" s="200" t="str">
        <f t="shared" ref="C37:C58" si="1">IF($V37=1,IF($W37="","",$W37),"")</f>
        <v/>
      </c>
      <c r="D37" s="200" t="str">
        <f t="shared" ref="D37:D58" si="2">IF($V37=2,IF($W37="","",$W37),"")</f>
        <v/>
      </c>
      <c r="E37" s="200" t="str">
        <f t="shared" ref="E37:E58" si="3">IF($V37=3,IF($W37="","",$W37),"")</f>
        <v/>
      </c>
      <c r="F37" s="200" t="str">
        <f t="shared" ref="F37:F58" si="4">IF($V37=4,IF($W37="","",$W37),"")</f>
        <v/>
      </c>
      <c r="G37" s="200" t="str">
        <f t="shared" ref="G37:G58" si="5">IF($V37=5,IF($W37="","",$W37),"")</f>
        <v/>
      </c>
      <c r="H37" s="200" t="str">
        <f t="shared" ref="H37:H58" si="6">IF($V37=6,IF($W37="","",$W37),"")</f>
        <v/>
      </c>
      <c r="I37" s="200"/>
      <c r="J37" s="200"/>
      <c r="K37" s="243"/>
      <c r="L37" s="245"/>
      <c r="M37" s="230"/>
      <c r="N37" s="236"/>
      <c r="O37" s="233"/>
      <c r="P37" s="226"/>
      <c r="Q37" s="185"/>
      <c r="R37" s="404"/>
      <c r="S37" s="405"/>
      <c r="T37" s="406"/>
      <c r="U37" s="354"/>
      <c r="V37" s="181"/>
      <c r="W37" s="178"/>
    </row>
    <row r="38" spans="2:23" s="139" customFormat="1" ht="27" customHeight="1">
      <c r="B38" s="197" t="str">
        <f t="shared" si="0"/>
        <v/>
      </c>
      <c r="C38" s="198" t="str">
        <f t="shared" si="1"/>
        <v/>
      </c>
      <c r="D38" s="198" t="str">
        <f t="shared" si="2"/>
        <v/>
      </c>
      <c r="E38" s="198" t="str">
        <f t="shared" si="3"/>
        <v/>
      </c>
      <c r="F38" s="198" t="str">
        <f t="shared" si="4"/>
        <v/>
      </c>
      <c r="G38" s="198" t="str">
        <f t="shared" si="5"/>
        <v/>
      </c>
      <c r="H38" s="198" t="str">
        <f t="shared" si="6"/>
        <v/>
      </c>
      <c r="I38" s="198"/>
      <c r="J38" s="198"/>
      <c r="K38" s="253" t="str">
        <f>+IF(X38="","",IF(INT(X38),INT(X38),"0"))</f>
        <v/>
      </c>
      <c r="L38" s="246" t="str">
        <f>+IF(X38="","",IF(X38-INT(X38),X38-INT(X38),""))</f>
        <v/>
      </c>
      <c r="M38" s="228"/>
      <c r="N38" s="253" t="str">
        <f>+IF(Y38="","",IF(INT(Y38),INT(Y38),"0"))</f>
        <v/>
      </c>
      <c r="O38" s="246" t="str">
        <f>+IF(Y38="","",IF(Y38-INT(Y38),Y38-INT(Y38),""))</f>
        <v/>
      </c>
      <c r="P38" s="229" t="str">
        <f>IF(Z38="","",IF(W37="共通仮設費",$V$32,Z38))</f>
        <v/>
      </c>
      <c r="Q38" s="186" t="str">
        <f>IF(AA38="","",IF(AA38="共通仮設費","直接工事費",AA38))</f>
        <v/>
      </c>
      <c r="R38" s="401"/>
      <c r="S38" s="402"/>
      <c r="T38" s="403"/>
      <c r="U38" s="354"/>
      <c r="V38" s="181"/>
      <c r="W38" s="178"/>
    </row>
    <row r="39" spans="2:23" s="139" customFormat="1" ht="13.5" customHeight="1">
      <c r="B39" s="199" t="str">
        <f t="shared" si="0"/>
        <v/>
      </c>
      <c r="C39" s="200" t="str">
        <f t="shared" si="1"/>
        <v/>
      </c>
      <c r="D39" s="200" t="str">
        <f t="shared" si="2"/>
        <v/>
      </c>
      <c r="E39" s="200" t="str">
        <f t="shared" si="3"/>
        <v/>
      </c>
      <c r="F39" s="200" t="str">
        <f t="shared" si="4"/>
        <v/>
      </c>
      <c r="G39" s="200" t="str">
        <f t="shared" si="5"/>
        <v/>
      </c>
      <c r="H39" s="200" t="str">
        <f t="shared" si="6"/>
        <v/>
      </c>
      <c r="I39" s="200"/>
      <c r="J39" s="200"/>
      <c r="K39" s="243"/>
      <c r="L39" s="245"/>
      <c r="M39" s="230"/>
      <c r="N39" s="236"/>
      <c r="O39" s="233"/>
      <c r="P39" s="226"/>
      <c r="Q39" s="185"/>
      <c r="R39" s="404"/>
      <c r="S39" s="405"/>
      <c r="T39" s="406"/>
      <c r="U39" s="354"/>
      <c r="V39" s="181"/>
      <c r="W39" s="178"/>
    </row>
    <row r="40" spans="2:23" s="139" customFormat="1" ht="27" customHeight="1">
      <c r="B40" s="197" t="str">
        <f t="shared" si="0"/>
        <v/>
      </c>
      <c r="C40" s="198" t="str">
        <f t="shared" si="1"/>
        <v/>
      </c>
      <c r="D40" s="198" t="str">
        <f t="shared" si="2"/>
        <v/>
      </c>
      <c r="E40" s="198" t="str">
        <f t="shared" si="3"/>
        <v/>
      </c>
      <c r="F40" s="198" t="str">
        <f t="shared" si="4"/>
        <v/>
      </c>
      <c r="G40" s="198" t="str">
        <f t="shared" si="5"/>
        <v/>
      </c>
      <c r="H40" s="198" t="str">
        <f t="shared" si="6"/>
        <v/>
      </c>
      <c r="I40" s="198"/>
      <c r="J40" s="198"/>
      <c r="K40" s="253" t="str">
        <f>+IF(X40="","",IF(INT(X40),INT(X40),"0"))</f>
        <v/>
      </c>
      <c r="L40" s="246" t="str">
        <f>+IF(X40="","",IF(X40-INT(X40),X40-INT(X40),""))</f>
        <v/>
      </c>
      <c r="M40" s="228"/>
      <c r="N40" s="253" t="str">
        <f>+IF(Y40="","",IF(INT(Y40),INT(Y40),"0"))</f>
        <v/>
      </c>
      <c r="O40" s="246" t="str">
        <f>+IF(Y40="","",IF(Y40-INT(Y40),Y40-INT(Y40),""))</f>
        <v/>
      </c>
      <c r="P40" s="229" t="str">
        <f>IF(Z40="","",IF(W39="共通仮設費",$V$32,Z40))</f>
        <v/>
      </c>
      <c r="Q40" s="186" t="str">
        <f>IF(AA40="","",IF(AA40="共通仮設費","直接工事費",AA40))</f>
        <v/>
      </c>
      <c r="R40" s="401"/>
      <c r="S40" s="402"/>
      <c r="T40" s="403"/>
      <c r="U40" s="354"/>
      <c r="V40" s="181"/>
      <c r="W40" s="178"/>
    </row>
    <row r="41" spans="2:23" s="139" customFormat="1" ht="13.5" customHeight="1">
      <c r="B41" s="199" t="str">
        <f t="shared" si="0"/>
        <v/>
      </c>
      <c r="C41" s="196" t="str">
        <f t="shared" si="1"/>
        <v/>
      </c>
      <c r="D41" s="196" t="str">
        <f t="shared" si="2"/>
        <v/>
      </c>
      <c r="E41" s="196" t="str">
        <f t="shared" si="3"/>
        <v/>
      </c>
      <c r="F41" s="196" t="str">
        <f t="shared" si="4"/>
        <v/>
      </c>
      <c r="G41" s="196" t="str">
        <f t="shared" si="5"/>
        <v/>
      </c>
      <c r="H41" s="196" t="str">
        <f t="shared" si="6"/>
        <v/>
      </c>
      <c r="I41" s="196"/>
      <c r="J41" s="196"/>
      <c r="K41" s="243"/>
      <c r="L41" s="245"/>
      <c r="M41" s="227"/>
      <c r="N41" s="236"/>
      <c r="O41" s="233"/>
      <c r="P41" s="226"/>
      <c r="Q41" s="185"/>
      <c r="R41" s="404"/>
      <c r="S41" s="405"/>
      <c r="T41" s="406"/>
      <c r="U41" s="354"/>
      <c r="V41" s="181"/>
      <c r="W41" s="178"/>
    </row>
    <row r="42" spans="2:23" s="139" customFormat="1" ht="27" customHeight="1">
      <c r="B42" s="197" t="str">
        <f t="shared" si="0"/>
        <v/>
      </c>
      <c r="C42" s="196" t="str">
        <f t="shared" si="1"/>
        <v/>
      </c>
      <c r="D42" s="196" t="str">
        <f t="shared" si="2"/>
        <v/>
      </c>
      <c r="E42" s="196" t="str">
        <f t="shared" si="3"/>
        <v/>
      </c>
      <c r="F42" s="196" t="str">
        <f t="shared" si="4"/>
        <v/>
      </c>
      <c r="G42" s="196" t="str">
        <f t="shared" si="5"/>
        <v/>
      </c>
      <c r="H42" s="196" t="str">
        <f t="shared" si="6"/>
        <v/>
      </c>
      <c r="I42" s="196"/>
      <c r="J42" s="196"/>
      <c r="K42" s="253" t="str">
        <f>+IF(X42="","",IF(INT(X42),INT(X42),"0"))</f>
        <v/>
      </c>
      <c r="L42" s="246" t="str">
        <f>+IF(X42="","",IF(X42-INT(X42),X42-INT(X42),""))</f>
        <v/>
      </c>
      <c r="M42" s="231"/>
      <c r="N42" s="253" t="str">
        <f>+IF(Y42="","",IF(INT(Y42),INT(Y42),"0"))</f>
        <v/>
      </c>
      <c r="O42" s="246" t="str">
        <f>+IF(Y42="","",IF(Y42-INT(Y42),Y42-INT(Y42),""))</f>
        <v/>
      </c>
      <c r="P42" s="229" t="str">
        <f>IF(Z42="","",IF(W41="共通仮設費",$V$32,Z42))</f>
        <v/>
      </c>
      <c r="Q42" s="186" t="str">
        <f>IF(AA42="","",IF(AA42="共通仮設費","直接工事費",AA42))</f>
        <v/>
      </c>
      <c r="R42" s="401"/>
      <c r="S42" s="402"/>
      <c r="T42" s="403"/>
      <c r="U42" s="354"/>
      <c r="V42" s="181"/>
      <c r="W42" s="178"/>
    </row>
    <row r="43" spans="2:23" s="139" customFormat="1" ht="13.5" customHeight="1">
      <c r="B43" s="199" t="str">
        <f t="shared" si="0"/>
        <v/>
      </c>
      <c r="C43" s="200" t="str">
        <f t="shared" si="1"/>
        <v/>
      </c>
      <c r="D43" s="200" t="str">
        <f t="shared" si="2"/>
        <v/>
      </c>
      <c r="E43" s="200" t="str">
        <f t="shared" si="3"/>
        <v/>
      </c>
      <c r="F43" s="200" t="str">
        <f t="shared" si="4"/>
        <v/>
      </c>
      <c r="G43" s="200" t="str">
        <f t="shared" si="5"/>
        <v/>
      </c>
      <c r="H43" s="200" t="str">
        <f t="shared" si="6"/>
        <v/>
      </c>
      <c r="I43" s="200"/>
      <c r="J43" s="200"/>
      <c r="K43" s="243"/>
      <c r="L43" s="245"/>
      <c r="M43" s="230"/>
      <c r="N43" s="236"/>
      <c r="O43" s="233"/>
      <c r="P43" s="226"/>
      <c r="Q43" s="185"/>
      <c r="R43" s="404"/>
      <c r="S43" s="405"/>
      <c r="T43" s="406"/>
      <c r="U43" s="354"/>
      <c r="V43" s="181"/>
      <c r="W43" s="178"/>
    </row>
    <row r="44" spans="2:23" s="139" customFormat="1" ht="27" customHeight="1">
      <c r="B44" s="197" t="str">
        <f t="shared" si="0"/>
        <v/>
      </c>
      <c r="C44" s="198" t="str">
        <f t="shared" si="1"/>
        <v/>
      </c>
      <c r="D44" s="198" t="str">
        <f t="shared" si="2"/>
        <v/>
      </c>
      <c r="E44" s="198" t="str">
        <f t="shared" si="3"/>
        <v/>
      </c>
      <c r="F44" s="198" t="str">
        <f t="shared" si="4"/>
        <v/>
      </c>
      <c r="G44" s="198" t="str">
        <f t="shared" si="5"/>
        <v/>
      </c>
      <c r="H44" s="198" t="str">
        <f t="shared" si="6"/>
        <v/>
      </c>
      <c r="I44" s="198"/>
      <c r="J44" s="198"/>
      <c r="K44" s="253" t="str">
        <f>+IF(X44="","",IF(INT(X44),INT(X44),"0"))</f>
        <v/>
      </c>
      <c r="L44" s="246" t="str">
        <f>+IF(X44="","",IF(X44-INT(X44),X44-INT(X44),""))</f>
        <v/>
      </c>
      <c r="M44" s="228"/>
      <c r="N44" s="253" t="str">
        <f>+IF(Y44="","",IF(INT(Y44),INT(Y44),"0"))</f>
        <v/>
      </c>
      <c r="O44" s="246" t="str">
        <f>+IF(Y44="","",IF(Y44-INT(Y44),Y44-INT(Y44),""))</f>
        <v/>
      </c>
      <c r="P44" s="229" t="str">
        <f>IF(Z44="","",IF(W43="共通仮設費",$V$32,Z44))</f>
        <v/>
      </c>
      <c r="Q44" s="186" t="str">
        <f>IF(AA44="","",IF(AA44="共通仮設費","直接工事費",AA44))</f>
        <v/>
      </c>
      <c r="R44" s="401"/>
      <c r="S44" s="402"/>
      <c r="T44" s="403"/>
      <c r="U44" s="354"/>
      <c r="V44" s="181"/>
      <c r="W44" s="178"/>
    </row>
    <row r="45" spans="2:23" s="139" customFormat="1" ht="13.5" customHeight="1">
      <c r="B45" s="199" t="str">
        <f t="shared" si="0"/>
        <v/>
      </c>
      <c r="C45" s="196" t="str">
        <f t="shared" si="1"/>
        <v/>
      </c>
      <c r="D45" s="196" t="str">
        <f t="shared" si="2"/>
        <v/>
      </c>
      <c r="E45" s="196" t="str">
        <f t="shared" si="3"/>
        <v/>
      </c>
      <c r="F45" s="196" t="str">
        <f t="shared" si="4"/>
        <v/>
      </c>
      <c r="G45" s="196" t="str">
        <f t="shared" si="5"/>
        <v/>
      </c>
      <c r="H45" s="196" t="str">
        <f t="shared" si="6"/>
        <v/>
      </c>
      <c r="I45" s="196"/>
      <c r="J45" s="196"/>
      <c r="K45" s="243"/>
      <c r="L45" s="245"/>
      <c r="M45" s="227"/>
      <c r="N45" s="236"/>
      <c r="O45" s="233"/>
      <c r="P45" s="226"/>
      <c r="Q45" s="185"/>
      <c r="R45" s="404"/>
      <c r="S45" s="405"/>
      <c r="T45" s="406"/>
      <c r="U45" s="354"/>
      <c r="V45" s="181"/>
      <c r="W45" s="178"/>
    </row>
    <row r="46" spans="2:23" s="139" customFormat="1" ht="27" customHeight="1">
      <c r="B46" s="197" t="str">
        <f t="shared" si="0"/>
        <v/>
      </c>
      <c r="C46" s="196" t="str">
        <f t="shared" si="1"/>
        <v/>
      </c>
      <c r="D46" s="196" t="str">
        <f t="shared" si="2"/>
        <v/>
      </c>
      <c r="E46" s="196" t="str">
        <f t="shared" si="3"/>
        <v/>
      </c>
      <c r="F46" s="196" t="str">
        <f t="shared" si="4"/>
        <v/>
      </c>
      <c r="G46" s="196" t="str">
        <f t="shared" si="5"/>
        <v/>
      </c>
      <c r="H46" s="196" t="str">
        <f t="shared" si="6"/>
        <v/>
      </c>
      <c r="I46" s="196"/>
      <c r="J46" s="196"/>
      <c r="K46" s="253" t="str">
        <f>+IF(X46="","",IF(INT(X46),INT(X46),"0"))</f>
        <v/>
      </c>
      <c r="L46" s="246" t="str">
        <f>+IF(X46="","",IF(X46-INT(X46),X46-INT(X46),""))</f>
        <v/>
      </c>
      <c r="M46" s="231"/>
      <c r="N46" s="253" t="str">
        <f>+IF(Y46="","",IF(INT(Y46),INT(Y46),"0"))</f>
        <v/>
      </c>
      <c r="O46" s="246" t="str">
        <f>+IF(Y46="","",IF(Y46-INT(Y46),Y46-INT(Y46),""))</f>
        <v/>
      </c>
      <c r="P46" s="229" t="str">
        <f>IF(Z46="","",IF(W45="共通仮設費",$V$32,Z46))</f>
        <v/>
      </c>
      <c r="Q46" s="186" t="str">
        <f>IF(AA46="","",IF(AA46="共通仮設費","直接工事費",AA46))</f>
        <v/>
      </c>
      <c r="R46" s="401"/>
      <c r="S46" s="402"/>
      <c r="T46" s="403"/>
      <c r="U46" s="354"/>
      <c r="V46" s="181"/>
      <c r="W46" s="178"/>
    </row>
    <row r="47" spans="2:23" s="139" customFormat="1" ht="13.5" customHeight="1">
      <c r="B47" s="199" t="str">
        <f t="shared" si="0"/>
        <v/>
      </c>
      <c r="C47" s="200" t="str">
        <f t="shared" si="1"/>
        <v/>
      </c>
      <c r="D47" s="200" t="str">
        <f t="shared" si="2"/>
        <v/>
      </c>
      <c r="E47" s="200" t="str">
        <f t="shared" si="3"/>
        <v/>
      </c>
      <c r="F47" s="200" t="str">
        <f t="shared" si="4"/>
        <v/>
      </c>
      <c r="G47" s="200" t="str">
        <f t="shared" si="5"/>
        <v/>
      </c>
      <c r="H47" s="200" t="str">
        <f t="shared" si="6"/>
        <v/>
      </c>
      <c r="I47" s="200"/>
      <c r="J47" s="200"/>
      <c r="K47" s="243"/>
      <c r="L47" s="245"/>
      <c r="M47" s="230"/>
      <c r="N47" s="236"/>
      <c r="O47" s="233"/>
      <c r="P47" s="226"/>
      <c r="Q47" s="185"/>
      <c r="R47" s="404"/>
      <c r="S47" s="405"/>
      <c r="T47" s="406"/>
      <c r="U47" s="354"/>
      <c r="V47" s="181"/>
      <c r="W47" s="178"/>
    </row>
    <row r="48" spans="2:23" s="139" customFormat="1" ht="27" customHeight="1">
      <c r="B48" s="197" t="str">
        <f t="shared" si="0"/>
        <v/>
      </c>
      <c r="C48" s="198" t="str">
        <f t="shared" si="1"/>
        <v/>
      </c>
      <c r="D48" s="198" t="str">
        <f t="shared" si="2"/>
        <v/>
      </c>
      <c r="E48" s="198" t="str">
        <f t="shared" si="3"/>
        <v/>
      </c>
      <c r="F48" s="198" t="str">
        <f t="shared" si="4"/>
        <v/>
      </c>
      <c r="G48" s="198" t="str">
        <f t="shared" si="5"/>
        <v/>
      </c>
      <c r="H48" s="198" t="str">
        <f t="shared" si="6"/>
        <v/>
      </c>
      <c r="I48" s="198"/>
      <c r="J48" s="198"/>
      <c r="K48" s="253" t="str">
        <f>+IF(X48="","",IF(INT(X48),INT(X48),"0"))</f>
        <v/>
      </c>
      <c r="L48" s="246" t="str">
        <f>+IF(X48="","",IF(X48-INT(X48),X48-INT(X48),""))</f>
        <v/>
      </c>
      <c r="M48" s="228"/>
      <c r="N48" s="253" t="str">
        <f>+IF(Y48="","",IF(INT(Y48),INT(Y48),"0"))</f>
        <v/>
      </c>
      <c r="O48" s="246" t="str">
        <f>+IF(Y48="","",IF(Y48-INT(Y48),Y48-INT(Y48),""))</f>
        <v/>
      </c>
      <c r="P48" s="229" t="str">
        <f>IF(Z48="","",IF(W47="共通仮設費",$V$32,Z48))</f>
        <v/>
      </c>
      <c r="Q48" s="186" t="str">
        <f>IF(AA48="","",IF(AA48="共通仮設費","直接工事費",AA48))</f>
        <v/>
      </c>
      <c r="R48" s="401"/>
      <c r="S48" s="402"/>
      <c r="T48" s="403"/>
      <c r="U48" s="354"/>
      <c r="V48" s="181"/>
      <c r="W48" s="178"/>
    </row>
    <row r="49" spans="2:23" s="139" customFormat="1" ht="13.5" customHeight="1">
      <c r="B49" s="199" t="str">
        <f t="shared" si="0"/>
        <v/>
      </c>
      <c r="C49" s="196" t="str">
        <f t="shared" si="1"/>
        <v/>
      </c>
      <c r="D49" s="196" t="str">
        <f t="shared" si="2"/>
        <v/>
      </c>
      <c r="E49" s="196" t="str">
        <f t="shared" si="3"/>
        <v/>
      </c>
      <c r="F49" s="196" t="str">
        <f t="shared" si="4"/>
        <v/>
      </c>
      <c r="G49" s="196" t="str">
        <f t="shared" si="5"/>
        <v/>
      </c>
      <c r="H49" s="196" t="str">
        <f t="shared" si="6"/>
        <v/>
      </c>
      <c r="I49" s="196"/>
      <c r="J49" s="196"/>
      <c r="K49" s="243"/>
      <c r="L49" s="245"/>
      <c r="M49" s="227"/>
      <c r="N49" s="236"/>
      <c r="O49" s="233"/>
      <c r="P49" s="226"/>
      <c r="Q49" s="185"/>
      <c r="R49" s="404"/>
      <c r="S49" s="405"/>
      <c r="T49" s="406"/>
      <c r="U49" s="354"/>
      <c r="V49" s="181"/>
      <c r="W49" s="178"/>
    </row>
    <row r="50" spans="2:23" s="139" customFormat="1" ht="27" customHeight="1">
      <c r="B50" s="197" t="str">
        <f t="shared" si="0"/>
        <v/>
      </c>
      <c r="C50" s="196" t="str">
        <f t="shared" si="1"/>
        <v/>
      </c>
      <c r="D50" s="196" t="str">
        <f t="shared" si="2"/>
        <v/>
      </c>
      <c r="E50" s="196" t="str">
        <f t="shared" si="3"/>
        <v/>
      </c>
      <c r="F50" s="196" t="str">
        <f t="shared" si="4"/>
        <v/>
      </c>
      <c r="G50" s="196" t="str">
        <f t="shared" si="5"/>
        <v/>
      </c>
      <c r="H50" s="196" t="str">
        <f t="shared" si="6"/>
        <v/>
      </c>
      <c r="I50" s="196"/>
      <c r="J50" s="196"/>
      <c r="K50" s="253" t="str">
        <f>+IF(X50="","",IF(INT(X50),INT(X50),"0"))</f>
        <v/>
      </c>
      <c r="L50" s="246" t="str">
        <f>+IF(X50="","",IF(X50-INT(X50),X50-INT(X50),""))</f>
        <v/>
      </c>
      <c r="M50" s="231"/>
      <c r="N50" s="253" t="str">
        <f>+IF(Y50="","",IF(INT(Y50),INT(Y50),"0"))</f>
        <v/>
      </c>
      <c r="O50" s="246" t="str">
        <f>+IF(Y50="","",IF(Y50-INT(Y50),Y50-INT(Y50),""))</f>
        <v/>
      </c>
      <c r="P50" s="229" t="str">
        <f>IF(Z50="","",IF(W49="共通仮設費",$V$32,Z50))</f>
        <v/>
      </c>
      <c r="Q50" s="186" t="str">
        <f>IF(AA50="","",IF(AA50="共通仮設費","直接工事費",AA50))</f>
        <v/>
      </c>
      <c r="R50" s="401"/>
      <c r="S50" s="402"/>
      <c r="T50" s="403"/>
      <c r="U50" s="354"/>
      <c r="V50" s="181"/>
      <c r="W50" s="178"/>
    </row>
    <row r="51" spans="2:23" s="139" customFormat="1" ht="13.5" customHeight="1">
      <c r="B51" s="199" t="str">
        <f t="shared" si="0"/>
        <v/>
      </c>
      <c r="C51" s="200" t="str">
        <f t="shared" si="1"/>
        <v/>
      </c>
      <c r="D51" s="200" t="str">
        <f t="shared" si="2"/>
        <v/>
      </c>
      <c r="E51" s="200" t="str">
        <f t="shared" si="3"/>
        <v/>
      </c>
      <c r="F51" s="200" t="str">
        <f t="shared" si="4"/>
        <v/>
      </c>
      <c r="G51" s="200" t="str">
        <f t="shared" si="5"/>
        <v/>
      </c>
      <c r="H51" s="200" t="str">
        <f t="shared" si="6"/>
        <v/>
      </c>
      <c r="I51" s="200"/>
      <c r="J51" s="200"/>
      <c r="K51" s="243"/>
      <c r="L51" s="245"/>
      <c r="M51" s="230"/>
      <c r="N51" s="236"/>
      <c r="O51" s="233"/>
      <c r="P51" s="226"/>
      <c r="Q51" s="185"/>
      <c r="R51" s="404"/>
      <c r="S51" s="405"/>
      <c r="T51" s="406"/>
      <c r="U51" s="354"/>
      <c r="V51" s="181"/>
      <c r="W51" s="178"/>
    </row>
    <row r="52" spans="2:23" s="139" customFormat="1" ht="27" customHeight="1">
      <c r="B52" s="197" t="str">
        <f t="shared" si="0"/>
        <v/>
      </c>
      <c r="C52" s="198" t="str">
        <f t="shared" si="1"/>
        <v/>
      </c>
      <c r="D52" s="198" t="str">
        <f t="shared" si="2"/>
        <v/>
      </c>
      <c r="E52" s="198" t="str">
        <f t="shared" si="3"/>
        <v/>
      </c>
      <c r="F52" s="198" t="str">
        <f t="shared" si="4"/>
        <v/>
      </c>
      <c r="G52" s="198" t="str">
        <f t="shared" si="5"/>
        <v/>
      </c>
      <c r="H52" s="198" t="str">
        <f t="shared" si="6"/>
        <v/>
      </c>
      <c r="I52" s="198"/>
      <c r="J52" s="198"/>
      <c r="K52" s="253" t="str">
        <f>+IF(X52="","",IF(INT(X52),INT(X52),"0"))</f>
        <v/>
      </c>
      <c r="L52" s="246" t="str">
        <f>+IF(X52="","",IF(X52-INT(X52),X52-INT(X52),""))</f>
        <v/>
      </c>
      <c r="M52" s="228"/>
      <c r="N52" s="253" t="str">
        <f>+IF(Y52="","",IF(INT(Y52),INT(Y52),"0"))</f>
        <v/>
      </c>
      <c r="O52" s="246" t="str">
        <f>+IF(Y52="","",IF(Y52-INT(Y52),Y52-INT(Y52),""))</f>
        <v/>
      </c>
      <c r="P52" s="229" t="str">
        <f>IF(Z52="","",IF(W51="共通仮設費",$V$32,Z52))</f>
        <v/>
      </c>
      <c r="Q52" s="186" t="str">
        <f>IF(AA52="","",IF(AA52="共通仮設費","直接工事費",AA52))</f>
        <v/>
      </c>
      <c r="R52" s="401"/>
      <c r="S52" s="402"/>
      <c r="T52" s="403"/>
      <c r="U52" s="354"/>
      <c r="V52" s="181"/>
      <c r="W52" s="178"/>
    </row>
    <row r="53" spans="2:23" s="139" customFormat="1" ht="13.5" customHeight="1">
      <c r="B53" s="199" t="str">
        <f t="shared" si="0"/>
        <v/>
      </c>
      <c r="C53" s="196" t="str">
        <f t="shared" si="1"/>
        <v/>
      </c>
      <c r="D53" s="196" t="str">
        <f t="shared" si="2"/>
        <v/>
      </c>
      <c r="E53" s="196" t="str">
        <f t="shared" si="3"/>
        <v/>
      </c>
      <c r="F53" s="196" t="str">
        <f t="shared" si="4"/>
        <v/>
      </c>
      <c r="G53" s="196" t="str">
        <f t="shared" si="5"/>
        <v/>
      </c>
      <c r="H53" s="196" t="str">
        <f t="shared" si="6"/>
        <v/>
      </c>
      <c r="I53" s="196"/>
      <c r="J53" s="196"/>
      <c r="K53" s="243"/>
      <c r="L53" s="245"/>
      <c r="M53" s="227"/>
      <c r="N53" s="236"/>
      <c r="O53" s="233"/>
      <c r="P53" s="226"/>
      <c r="Q53" s="185"/>
      <c r="R53" s="404"/>
      <c r="S53" s="405"/>
      <c r="T53" s="406"/>
      <c r="U53" s="354"/>
      <c r="V53" s="181"/>
      <c r="W53" s="178"/>
    </row>
    <row r="54" spans="2:23" s="139" customFormat="1" ht="27" customHeight="1">
      <c r="B54" s="197" t="str">
        <f t="shared" si="0"/>
        <v/>
      </c>
      <c r="C54" s="196" t="str">
        <f t="shared" si="1"/>
        <v/>
      </c>
      <c r="D54" s="196" t="str">
        <f t="shared" si="2"/>
        <v/>
      </c>
      <c r="E54" s="196" t="str">
        <f t="shared" si="3"/>
        <v/>
      </c>
      <c r="F54" s="196" t="str">
        <f t="shared" si="4"/>
        <v/>
      </c>
      <c r="G54" s="196" t="str">
        <f t="shared" si="5"/>
        <v/>
      </c>
      <c r="H54" s="196" t="str">
        <f t="shared" si="6"/>
        <v/>
      </c>
      <c r="I54" s="196"/>
      <c r="J54" s="196"/>
      <c r="K54" s="253" t="str">
        <f>+IF(X54="","",IF(INT(X54),INT(X54),"0"))</f>
        <v/>
      </c>
      <c r="L54" s="246" t="str">
        <f>+IF(X54="","",IF(X54-INT(X54),X54-INT(X54),""))</f>
        <v/>
      </c>
      <c r="M54" s="231"/>
      <c r="N54" s="253" t="str">
        <f>+IF(Y54="","",IF(INT(Y54),INT(Y54),"0"))</f>
        <v/>
      </c>
      <c r="O54" s="246" t="str">
        <f>+IF(Y54="","",IF(Y54-INT(Y54),Y54-INT(Y54),""))</f>
        <v/>
      </c>
      <c r="P54" s="229" t="str">
        <f>IF(Z54="","",IF(W53="共通仮設費",$V$32,Z54))</f>
        <v/>
      </c>
      <c r="Q54" s="186" t="str">
        <f>IF(AA54="","",IF(AA54="共通仮設費","直接工事費",AA54))</f>
        <v/>
      </c>
      <c r="R54" s="401"/>
      <c r="S54" s="402"/>
      <c r="T54" s="403"/>
      <c r="U54" s="354"/>
      <c r="V54" s="181"/>
      <c r="W54" s="178"/>
    </row>
    <row r="55" spans="2:23" s="139" customFormat="1" ht="13.5" customHeight="1">
      <c r="B55" s="199" t="str">
        <f t="shared" si="0"/>
        <v/>
      </c>
      <c r="C55" s="200" t="str">
        <f t="shared" si="1"/>
        <v/>
      </c>
      <c r="D55" s="200" t="str">
        <f t="shared" si="2"/>
        <v/>
      </c>
      <c r="E55" s="200" t="str">
        <f t="shared" si="3"/>
        <v/>
      </c>
      <c r="F55" s="200" t="str">
        <f t="shared" si="4"/>
        <v/>
      </c>
      <c r="G55" s="200" t="str">
        <f t="shared" si="5"/>
        <v/>
      </c>
      <c r="H55" s="200" t="str">
        <f t="shared" si="6"/>
        <v/>
      </c>
      <c r="I55" s="200"/>
      <c r="J55" s="200"/>
      <c r="K55" s="243"/>
      <c r="L55" s="245"/>
      <c r="M55" s="230"/>
      <c r="N55" s="236"/>
      <c r="O55" s="233"/>
      <c r="P55" s="226"/>
      <c r="Q55" s="185"/>
      <c r="R55" s="404"/>
      <c r="S55" s="405"/>
      <c r="T55" s="406"/>
      <c r="U55" s="354"/>
      <c r="V55" s="181"/>
      <c r="W55" s="178"/>
    </row>
    <row r="56" spans="2:23" s="139" customFormat="1" ht="27" customHeight="1">
      <c r="B56" s="197" t="str">
        <f t="shared" si="0"/>
        <v/>
      </c>
      <c r="C56" s="198" t="str">
        <f t="shared" si="1"/>
        <v/>
      </c>
      <c r="D56" s="198" t="str">
        <f t="shared" si="2"/>
        <v/>
      </c>
      <c r="E56" s="198" t="str">
        <f t="shared" si="3"/>
        <v/>
      </c>
      <c r="F56" s="198" t="str">
        <f t="shared" si="4"/>
        <v/>
      </c>
      <c r="G56" s="198" t="str">
        <f t="shared" si="5"/>
        <v/>
      </c>
      <c r="H56" s="198" t="str">
        <f t="shared" si="6"/>
        <v/>
      </c>
      <c r="I56" s="198"/>
      <c r="J56" s="198"/>
      <c r="K56" s="253" t="str">
        <f>+IF(X56="","",IF(INT(X56),INT(X56),"0"))</f>
        <v/>
      </c>
      <c r="L56" s="246" t="str">
        <f>+IF(X56="","",IF(X56-INT(X56),X56-INT(X56),""))</f>
        <v/>
      </c>
      <c r="M56" s="228"/>
      <c r="N56" s="253" t="str">
        <f>+IF(Y56="","",IF(INT(Y56),INT(Y56),"0"))</f>
        <v/>
      </c>
      <c r="O56" s="246" t="str">
        <f>+IF(Y56="","",IF(Y56-INT(Y56),Y56-INT(Y56),""))</f>
        <v/>
      </c>
      <c r="P56" s="229" t="str">
        <f>IF(Z56="","",IF(W55="共通仮設費",$V$32,Z56))</f>
        <v/>
      </c>
      <c r="Q56" s="186" t="str">
        <f>IF(AA56="","",IF(AA56="共通仮設費","直接工事費",AA56))</f>
        <v/>
      </c>
      <c r="R56" s="401"/>
      <c r="S56" s="402"/>
      <c r="T56" s="403"/>
      <c r="U56" s="354"/>
      <c r="V56" s="181"/>
      <c r="W56" s="178"/>
    </row>
    <row r="57" spans="2:23" s="139" customFormat="1" ht="13.5" customHeight="1">
      <c r="B57" s="199" t="str">
        <f t="shared" si="0"/>
        <v/>
      </c>
      <c r="C57" s="196" t="str">
        <f t="shared" si="1"/>
        <v/>
      </c>
      <c r="D57" s="196" t="str">
        <f t="shared" si="2"/>
        <v/>
      </c>
      <c r="E57" s="196" t="str">
        <f t="shared" si="3"/>
        <v/>
      </c>
      <c r="F57" s="196" t="str">
        <f t="shared" si="4"/>
        <v/>
      </c>
      <c r="G57" s="196" t="str">
        <f t="shared" si="5"/>
        <v/>
      </c>
      <c r="H57" s="196" t="str">
        <f t="shared" si="6"/>
        <v/>
      </c>
      <c r="I57" s="196"/>
      <c r="J57" s="196"/>
      <c r="K57" s="243"/>
      <c r="L57" s="245"/>
      <c r="M57" s="227"/>
      <c r="N57" s="236"/>
      <c r="O57" s="233"/>
      <c r="P57" s="226"/>
      <c r="Q57" s="185"/>
      <c r="R57" s="404"/>
      <c r="S57" s="405"/>
      <c r="T57" s="406"/>
      <c r="U57" s="354"/>
      <c r="V57" s="181"/>
      <c r="W57" s="178"/>
    </row>
    <row r="58" spans="2:23" s="139" customFormat="1" ht="27" customHeight="1" thickBot="1">
      <c r="B58" s="201" t="str">
        <f t="shared" si="0"/>
        <v/>
      </c>
      <c r="C58" s="202" t="str">
        <f t="shared" si="1"/>
        <v/>
      </c>
      <c r="D58" s="202" t="str">
        <f t="shared" si="2"/>
        <v/>
      </c>
      <c r="E58" s="202" t="str">
        <f t="shared" si="3"/>
        <v/>
      </c>
      <c r="F58" s="202" t="str">
        <f t="shared" si="4"/>
        <v/>
      </c>
      <c r="G58" s="202" t="str">
        <f t="shared" si="5"/>
        <v/>
      </c>
      <c r="H58" s="202" t="str">
        <f t="shared" si="6"/>
        <v/>
      </c>
      <c r="I58" s="202"/>
      <c r="J58" s="202"/>
      <c r="K58" s="254" t="str">
        <f>+IF(X58="","",IF(INT(X58),INT(X58),"0"))</f>
        <v/>
      </c>
      <c r="L58" s="247" t="str">
        <f>+IF(X58="","",IF(X58-INT(X58),X58-INT(X58),""))</f>
        <v/>
      </c>
      <c r="M58" s="232"/>
      <c r="N58" s="254" t="str">
        <f>+IF(Y58="","",IF(INT(Y58),INT(Y58),"0"))</f>
        <v/>
      </c>
      <c r="O58" s="247" t="str">
        <f>+IF(Y58="","",IF(Y58-INT(Y58),Y58-INT(Y58),""))</f>
        <v/>
      </c>
      <c r="P58" s="358" t="str">
        <f>IF(Z58="","",IF(W57="共通仮設費",$V$32,Z58))</f>
        <v/>
      </c>
      <c r="Q58" s="165" t="str">
        <f>IF(AA58="","",IF(AA58="共通仮設費","直接工事費",AA58))</f>
        <v/>
      </c>
      <c r="R58" s="414"/>
      <c r="S58" s="415"/>
      <c r="T58" s="416"/>
      <c r="U58" s="354"/>
      <c r="V58" s="181"/>
      <c r="W58" s="178"/>
    </row>
    <row r="59" spans="2:23" s="139" customFormat="1" ht="15" customHeight="1">
      <c r="B59" s="148"/>
      <c r="C59" s="148"/>
      <c r="D59" s="148"/>
      <c r="E59" s="148"/>
      <c r="F59" s="148"/>
      <c r="G59" s="148"/>
      <c r="H59" s="148"/>
      <c r="I59" s="148"/>
      <c r="J59" s="148"/>
      <c r="K59" s="149"/>
      <c r="L59" s="339"/>
      <c r="M59" s="280"/>
      <c r="N59" s="150"/>
      <c r="O59" s="150"/>
      <c r="P59" s="150"/>
      <c r="Q59" s="150"/>
      <c r="R59" s="150"/>
      <c r="S59" s="150"/>
      <c r="T59" s="150"/>
      <c r="U59" s="355"/>
      <c r="V59" s="181"/>
      <c r="W59" s="178"/>
    </row>
    <row r="60" spans="2:23" s="139" customFormat="1" ht="9" customHeight="1">
      <c r="B60" s="148"/>
      <c r="C60" s="148"/>
      <c r="D60" s="148"/>
      <c r="E60" s="148"/>
      <c r="F60" s="148"/>
      <c r="G60" s="148"/>
      <c r="H60" s="148"/>
      <c r="I60" s="148"/>
      <c r="J60" s="148"/>
      <c r="K60" s="149"/>
      <c r="L60" s="149"/>
      <c r="M60" s="150"/>
      <c r="N60" s="150"/>
      <c r="O60" s="150"/>
      <c r="P60" s="150"/>
      <c r="Q60" s="150"/>
      <c r="R60" s="150"/>
      <c r="S60" s="150"/>
      <c r="T60" s="150"/>
      <c r="U60" s="355"/>
      <c r="V60" s="181"/>
      <c r="W60" s="178"/>
    </row>
    <row r="61" spans="2:23" customFormat="1" ht="9" customHeight="1">
      <c r="U61" s="349"/>
      <c r="V61" s="179"/>
      <c r="W61" s="176"/>
    </row>
    <row r="62" spans="2:23" customFormat="1" ht="10.5" customHeight="1">
      <c r="U62" s="349"/>
      <c r="V62" s="179"/>
      <c r="W62" s="176"/>
    </row>
    <row r="63" spans="2:23" ht="33.75" customHeight="1">
      <c r="B63" s="329"/>
      <c r="C63" s="330"/>
      <c r="D63" s="330"/>
      <c r="E63" s="330"/>
      <c r="F63" s="330"/>
      <c r="G63" s="331"/>
      <c r="H63" s="331"/>
      <c r="I63" s="137"/>
      <c r="J63" s="332" t="s">
        <v>369</v>
      </c>
      <c r="K63" s="195"/>
      <c r="L63" s="332" t="s">
        <v>370</v>
      </c>
      <c r="N63" s="335"/>
      <c r="O63" s="335"/>
      <c r="P63" s="137"/>
      <c r="Q63" s="137"/>
      <c r="R63" s="137"/>
      <c r="S63" s="137"/>
      <c r="T63" s="338">
        <f ca="1">IF(ISERROR(OFFSET(S63,-31,1,1,1)),1,IF(OFFSET(S63,-31,1,1,1)=0,2,OFFSET(S63,-31,1,1,1)+1))</f>
        <v>2</v>
      </c>
    </row>
    <row r="64" spans="2:23" ht="21" customHeight="1" thickBot="1"/>
    <row r="65" spans="2:23" s="139" customFormat="1" ht="23.25" customHeight="1" thickBot="1">
      <c r="B65" s="422" t="s">
        <v>256</v>
      </c>
      <c r="C65" s="398"/>
      <c r="D65" s="398"/>
      <c r="E65" s="398"/>
      <c r="F65" s="398"/>
      <c r="G65" s="398"/>
      <c r="H65" s="398"/>
      <c r="I65" s="423"/>
      <c r="J65" s="412"/>
      <c r="K65" s="407" t="s">
        <v>257</v>
      </c>
      <c r="L65" s="408"/>
      <c r="M65" s="203" t="s">
        <v>258</v>
      </c>
      <c r="N65" s="407" t="s">
        <v>186</v>
      </c>
      <c r="O65" s="412"/>
      <c r="P65" s="203" t="s">
        <v>187</v>
      </c>
      <c r="Q65" s="397" t="s">
        <v>381</v>
      </c>
      <c r="R65" s="398"/>
      <c r="S65" s="398"/>
      <c r="T65" s="399"/>
      <c r="U65" s="355"/>
      <c r="V65" s="181"/>
      <c r="W65" s="178"/>
    </row>
    <row r="66" spans="2:23" s="139" customFormat="1" ht="13.5" customHeight="1">
      <c r="B66" s="199" t="str">
        <f t="shared" ref="B66:B89" si="7">IF(AND($V66=0,$W66="共通仮設費"),"直接工事費",IF($V66=0,IF($W66="","",$W66),""))</f>
        <v/>
      </c>
      <c r="C66" s="206" t="str">
        <f t="shared" ref="C66:C89" si="8">IF($V66=1,IF($W66="","",$W66),"")</f>
        <v/>
      </c>
      <c r="D66" s="206" t="str">
        <f t="shared" ref="D66:D89" si="9">IF($V66=2,IF($W66="","",$W66),"")</f>
        <v/>
      </c>
      <c r="E66" s="206" t="str">
        <f t="shared" ref="E66:E89" si="10">IF($V66=3,IF($W66="","",$W66),"")</f>
        <v/>
      </c>
      <c r="F66" s="206" t="str">
        <f t="shared" ref="F66:F89" si="11">IF($V66=4,IF($W66="","",$W66),"")</f>
        <v/>
      </c>
      <c r="G66" s="206" t="str">
        <f t="shared" ref="G66:G89" si="12">IF($V66=5,IF($W66="","",$W66),"")</f>
        <v/>
      </c>
      <c r="H66" s="206" t="str">
        <f t="shared" ref="H66:H89" si="13">IF($V66=6,IF($W66="","",$W66),"")</f>
        <v/>
      </c>
      <c r="I66" s="206"/>
      <c r="J66" s="206"/>
      <c r="K66" s="251"/>
      <c r="L66" s="252"/>
      <c r="M66" s="278"/>
      <c r="N66" s="237"/>
      <c r="O66" s="239"/>
      <c r="P66" s="278"/>
      <c r="Q66" s="164"/>
      <c r="R66" s="417"/>
      <c r="S66" s="418"/>
      <c r="T66" s="419"/>
      <c r="U66" s="355"/>
      <c r="V66" s="181"/>
      <c r="W66" s="178"/>
    </row>
    <row r="67" spans="2:23" s="139" customFormat="1" ht="27" customHeight="1">
      <c r="B67" s="197" t="str">
        <f t="shared" si="7"/>
        <v/>
      </c>
      <c r="C67" s="207" t="str">
        <f t="shared" si="8"/>
        <v/>
      </c>
      <c r="D67" s="207" t="str">
        <f t="shared" si="9"/>
        <v/>
      </c>
      <c r="E67" s="207" t="str">
        <f t="shared" si="10"/>
        <v/>
      </c>
      <c r="F67" s="207" t="str">
        <f t="shared" si="11"/>
        <v/>
      </c>
      <c r="G67" s="207" t="str">
        <f t="shared" si="12"/>
        <v/>
      </c>
      <c r="H67" s="209" t="str">
        <f t="shared" si="13"/>
        <v/>
      </c>
      <c r="I67" s="209"/>
      <c r="J67" s="209"/>
      <c r="K67" s="253" t="str">
        <f>+IF(X67="","",IF(INT(X67),INT(X67),"0"))</f>
        <v/>
      </c>
      <c r="L67" s="246" t="str">
        <f>+IF(X67="","",IF(X67-INT(X67),X67-INT(X67),""))</f>
        <v/>
      </c>
      <c r="M67" s="279"/>
      <c r="N67" s="255" t="str">
        <f>+IF(Y67="","",IF(INT(Y67),INT(Y67),"0"))</f>
        <v/>
      </c>
      <c r="O67" s="248" t="str">
        <f>+IF(Y67="","",IF(Y67-INT(Y67),Y67-INT(Y67),""))</f>
        <v/>
      </c>
      <c r="P67" s="229" t="str">
        <f>IF(Z67="","",IF(W66="共通仮設費",$V$32,Z67))</f>
        <v/>
      </c>
      <c r="Q67" s="186" t="str">
        <f>IF(AA67="","",IF(AA67="共通仮設費","直接工事費",AA67))</f>
        <v/>
      </c>
      <c r="R67" s="409"/>
      <c r="S67" s="410"/>
      <c r="T67" s="411"/>
      <c r="U67" s="355"/>
      <c r="V67" s="181"/>
      <c r="W67" s="178"/>
    </row>
    <row r="68" spans="2:23" s="139" customFormat="1" ht="13.5" customHeight="1">
      <c r="B68" s="199" t="str">
        <f t="shared" si="7"/>
        <v/>
      </c>
      <c r="C68" s="208" t="str">
        <f t="shared" si="8"/>
        <v/>
      </c>
      <c r="D68" s="208" t="str">
        <f t="shared" si="9"/>
        <v/>
      </c>
      <c r="E68" s="208" t="str">
        <f t="shared" si="10"/>
        <v/>
      </c>
      <c r="F68" s="208" t="str">
        <f t="shared" si="11"/>
        <v/>
      </c>
      <c r="G68" s="208" t="str">
        <f t="shared" si="12"/>
        <v/>
      </c>
      <c r="H68" s="210" t="str">
        <f t="shared" si="13"/>
        <v/>
      </c>
      <c r="I68" s="210"/>
      <c r="J68" s="210"/>
      <c r="K68" s="249"/>
      <c r="L68" s="250"/>
      <c r="M68" s="230"/>
      <c r="N68" s="235" t="str">
        <f>+IF(Y68="","",IF(INT(Y68),INT(Y68),"0"))</f>
        <v/>
      </c>
      <c r="O68" s="240"/>
      <c r="P68" s="226"/>
      <c r="Q68" s="185"/>
      <c r="R68" s="404"/>
      <c r="S68" s="405"/>
      <c r="T68" s="406"/>
      <c r="U68" s="355"/>
      <c r="V68" s="181"/>
      <c r="W68" s="178"/>
    </row>
    <row r="69" spans="2:23" s="139" customFormat="1" ht="27" customHeight="1">
      <c r="B69" s="197" t="str">
        <f t="shared" si="7"/>
        <v/>
      </c>
      <c r="C69" s="209" t="str">
        <f t="shared" si="8"/>
        <v/>
      </c>
      <c r="D69" s="209" t="str">
        <f t="shared" si="9"/>
        <v/>
      </c>
      <c r="E69" s="209" t="str">
        <f t="shared" si="10"/>
        <v/>
      </c>
      <c r="F69" s="209" t="str">
        <f t="shared" si="11"/>
        <v/>
      </c>
      <c r="G69" s="209" t="str">
        <f t="shared" si="12"/>
        <v/>
      </c>
      <c r="H69" s="209" t="str">
        <f t="shared" si="13"/>
        <v/>
      </c>
      <c r="I69" s="207"/>
      <c r="J69" s="207"/>
      <c r="K69" s="253" t="str">
        <f>+IF(X69="","",IF(INT(X69),INT(X69),"0"))</f>
        <v/>
      </c>
      <c r="L69" s="246" t="str">
        <f>+IF(X69="","",IF(X69-INT(X69),X69-INT(X69),""))</f>
        <v/>
      </c>
      <c r="M69" s="228"/>
      <c r="N69" s="255" t="str">
        <f>+IF(Y69="","",IF(INT(Y69),INT(Y69),"0"))</f>
        <v/>
      </c>
      <c r="O69" s="246" t="str">
        <f>+IF(Y69="","",IF(Y69-INT(Y69),Y69-INT(Y69),""))</f>
        <v/>
      </c>
      <c r="P69" s="229" t="str">
        <f>IF(Z69="","",IF(W68="共通仮設費",$V$32,Z69))</f>
        <v/>
      </c>
      <c r="Q69" s="186" t="str">
        <f>IF(AA69="","",IF(AA69="共通仮設費","直接工事費",AA69))</f>
        <v/>
      </c>
      <c r="R69" s="401"/>
      <c r="S69" s="402"/>
      <c r="T69" s="403"/>
      <c r="U69" s="355"/>
      <c r="V69" s="181"/>
      <c r="W69" s="178"/>
    </row>
    <row r="70" spans="2:23" s="139" customFormat="1" ht="13.5" customHeight="1">
      <c r="B70" s="199" t="str">
        <f t="shared" si="7"/>
        <v/>
      </c>
      <c r="C70" s="208" t="str">
        <f t="shared" si="8"/>
        <v/>
      </c>
      <c r="D70" s="208" t="str">
        <f t="shared" si="9"/>
        <v/>
      </c>
      <c r="E70" s="208" t="str">
        <f t="shared" si="10"/>
        <v/>
      </c>
      <c r="F70" s="208" t="str">
        <f t="shared" si="11"/>
        <v/>
      </c>
      <c r="G70" s="208" t="str">
        <f t="shared" si="12"/>
        <v/>
      </c>
      <c r="H70" s="208" t="str">
        <f t="shared" si="13"/>
        <v/>
      </c>
      <c r="I70" s="208"/>
      <c r="J70" s="208"/>
      <c r="K70" s="249"/>
      <c r="L70" s="250"/>
      <c r="M70" s="227"/>
      <c r="N70" s="235" t="str">
        <f>+IF(Y70="","",IF(INT(Y70),INT(Y70),"0"))</f>
        <v/>
      </c>
      <c r="O70" s="241"/>
      <c r="P70" s="225"/>
      <c r="Q70" s="184"/>
      <c r="R70" s="413"/>
      <c r="S70" s="410"/>
      <c r="T70" s="411"/>
      <c r="U70" s="355"/>
      <c r="V70" s="181"/>
      <c r="W70" s="178"/>
    </row>
    <row r="71" spans="2:23" s="139" customFormat="1" ht="27" customHeight="1">
      <c r="B71" s="197" t="str">
        <f t="shared" si="7"/>
        <v/>
      </c>
      <c r="C71" s="209" t="str">
        <f t="shared" si="8"/>
        <v/>
      </c>
      <c r="D71" s="209" t="str">
        <f t="shared" si="9"/>
        <v/>
      </c>
      <c r="E71" s="209" t="str">
        <f t="shared" si="10"/>
        <v/>
      </c>
      <c r="F71" s="209" t="str">
        <f t="shared" si="11"/>
        <v/>
      </c>
      <c r="G71" s="209" t="str">
        <f t="shared" si="12"/>
        <v/>
      </c>
      <c r="H71" s="209" t="str">
        <f t="shared" si="13"/>
        <v/>
      </c>
      <c r="I71" s="209"/>
      <c r="J71" s="209"/>
      <c r="K71" s="253" t="str">
        <f>+IF(X71="","",IF(INT(X71),INT(X71),"0"))</f>
        <v/>
      </c>
      <c r="L71" s="248" t="str">
        <f>+IF(X71="","",IF(X71-INT(X71),X71-INT(X71),""))</f>
        <v/>
      </c>
      <c r="M71" s="231"/>
      <c r="N71" s="255" t="str">
        <f>+IF(Y71="","",IF(INT(Y71),INT(Y71),"0"))</f>
        <v/>
      </c>
      <c r="O71" s="246" t="str">
        <f>+IF(Y71="","",IF(Y71-INT(Y71),Y71-INT(Y71),""))</f>
        <v/>
      </c>
      <c r="P71" s="229" t="str">
        <f>IF(Z71="","",IF(W70="共通仮設費",$V$32,Z71))</f>
        <v/>
      </c>
      <c r="Q71" s="186" t="str">
        <f>IF(AA71="","",IF(AA71="共通仮設費","直接工事費",AA71))</f>
        <v/>
      </c>
      <c r="R71" s="409"/>
      <c r="S71" s="410"/>
      <c r="T71" s="411"/>
      <c r="U71" s="355"/>
      <c r="V71" s="181"/>
      <c r="W71" s="178"/>
    </row>
    <row r="72" spans="2:23" s="139" customFormat="1" ht="13.5" customHeight="1">
      <c r="B72" s="199" t="str">
        <f t="shared" si="7"/>
        <v/>
      </c>
      <c r="C72" s="210" t="str">
        <f t="shared" si="8"/>
        <v/>
      </c>
      <c r="D72" s="210" t="str">
        <f t="shared" si="9"/>
        <v/>
      </c>
      <c r="E72" s="210" t="str">
        <f t="shared" si="10"/>
        <v/>
      </c>
      <c r="F72" s="210" t="str">
        <f t="shared" si="11"/>
        <v/>
      </c>
      <c r="G72" s="210" t="str">
        <f t="shared" si="12"/>
        <v/>
      </c>
      <c r="H72" s="210" t="str">
        <f t="shared" si="13"/>
        <v/>
      </c>
      <c r="I72" s="210"/>
      <c r="J72" s="210"/>
      <c r="K72" s="249"/>
      <c r="L72" s="250"/>
      <c r="M72" s="230"/>
      <c r="N72" s="238"/>
      <c r="O72" s="241"/>
      <c r="P72" s="226"/>
      <c r="Q72" s="185"/>
      <c r="R72" s="404"/>
      <c r="S72" s="405"/>
      <c r="T72" s="406"/>
      <c r="U72" s="355"/>
      <c r="V72" s="181"/>
      <c r="W72" s="178"/>
    </row>
    <row r="73" spans="2:23" s="139" customFormat="1" ht="27" customHeight="1">
      <c r="B73" s="197" t="str">
        <f t="shared" si="7"/>
        <v/>
      </c>
      <c r="C73" s="207" t="str">
        <f t="shared" si="8"/>
        <v/>
      </c>
      <c r="D73" s="207" t="str">
        <f t="shared" si="9"/>
        <v/>
      </c>
      <c r="E73" s="207" t="str">
        <f t="shared" si="10"/>
        <v/>
      </c>
      <c r="F73" s="207" t="str">
        <f t="shared" si="11"/>
        <v/>
      </c>
      <c r="G73" s="207" t="str">
        <f t="shared" si="12"/>
        <v/>
      </c>
      <c r="H73" s="207" t="str">
        <f t="shared" si="13"/>
        <v/>
      </c>
      <c r="I73" s="207"/>
      <c r="J73" s="207"/>
      <c r="K73" s="253" t="str">
        <f>+IF(X73="","",IF(INT(X73),INT(X73),"0"))</f>
        <v/>
      </c>
      <c r="L73" s="248" t="str">
        <f>+IF(X73="","",IF(X73-INT(X73),X73-INT(X73),""))</f>
        <v/>
      </c>
      <c r="M73" s="228"/>
      <c r="N73" s="255" t="str">
        <f>+IF(Y73="","",IF(INT(Y73),INT(Y73),"0"))</f>
        <v/>
      </c>
      <c r="O73" s="246" t="str">
        <f>+IF(Y73="","",IF(Y73-INT(Y73),Y73-INT(Y73),""))</f>
        <v/>
      </c>
      <c r="P73" s="229" t="str">
        <f>IF(Z73="","",IF(W72="共通仮設費",$V$32,Z73))</f>
        <v/>
      </c>
      <c r="Q73" s="186" t="str">
        <f>IF(AA73="","",IF(AA73="共通仮設費","直接工事費",AA73))</f>
        <v/>
      </c>
      <c r="R73" s="401"/>
      <c r="S73" s="402"/>
      <c r="T73" s="403"/>
      <c r="U73" s="355"/>
      <c r="V73" s="181"/>
      <c r="W73" s="178"/>
    </row>
    <row r="74" spans="2:23" s="139" customFormat="1" ht="13.5" customHeight="1">
      <c r="B74" s="199" t="str">
        <f t="shared" si="7"/>
        <v/>
      </c>
      <c r="C74" s="208" t="str">
        <f t="shared" si="8"/>
        <v/>
      </c>
      <c r="D74" s="208" t="str">
        <f t="shared" si="9"/>
        <v/>
      </c>
      <c r="E74" s="208" t="str">
        <f t="shared" si="10"/>
        <v/>
      </c>
      <c r="F74" s="208" t="str">
        <f t="shared" si="11"/>
        <v/>
      </c>
      <c r="G74" s="208" t="str">
        <f t="shared" si="12"/>
        <v/>
      </c>
      <c r="H74" s="208" t="str">
        <f t="shared" si="13"/>
        <v/>
      </c>
      <c r="I74" s="208"/>
      <c r="J74" s="208"/>
      <c r="K74" s="249"/>
      <c r="L74" s="250"/>
      <c r="M74" s="227"/>
      <c r="N74" s="238"/>
      <c r="O74" s="241"/>
      <c r="P74" s="225"/>
      <c r="Q74" s="184"/>
      <c r="R74" s="413"/>
      <c r="S74" s="410"/>
      <c r="T74" s="411"/>
      <c r="U74" s="355"/>
      <c r="V74" s="181"/>
      <c r="W74" s="178"/>
    </row>
    <row r="75" spans="2:23" s="139" customFormat="1" ht="27" customHeight="1">
      <c r="B75" s="197" t="str">
        <f t="shared" si="7"/>
        <v/>
      </c>
      <c r="C75" s="209" t="str">
        <f t="shared" si="8"/>
        <v/>
      </c>
      <c r="D75" s="209" t="str">
        <f t="shared" si="9"/>
        <v/>
      </c>
      <c r="E75" s="209" t="str">
        <f t="shared" si="10"/>
        <v/>
      </c>
      <c r="F75" s="209" t="str">
        <f t="shared" si="11"/>
        <v/>
      </c>
      <c r="G75" s="209" t="str">
        <f t="shared" si="12"/>
        <v/>
      </c>
      <c r="H75" s="209" t="str">
        <f t="shared" si="13"/>
        <v/>
      </c>
      <c r="I75" s="209"/>
      <c r="J75" s="209"/>
      <c r="K75" s="253" t="str">
        <f>+IF(X75="","",IF(INT(X75),INT(X75),"0"))</f>
        <v/>
      </c>
      <c r="L75" s="248" t="str">
        <f>+IF(X75="","",IF(X75-INT(X75),X75-INT(X75),""))</f>
        <v/>
      </c>
      <c r="M75" s="231"/>
      <c r="N75" s="255" t="str">
        <f>+IF(Y75="","",IF(INT(Y75),INT(Y75),"0"))</f>
        <v/>
      </c>
      <c r="O75" s="246" t="str">
        <f>+IF(Y75="","",IF(Y75-INT(Y75),Y75-INT(Y75),""))</f>
        <v/>
      </c>
      <c r="P75" s="229" t="str">
        <f>IF(Z75="","",IF(W74="共通仮設費",$V$32,Z75))</f>
        <v/>
      </c>
      <c r="Q75" s="186" t="str">
        <f>IF(AA75="","",IF(AA75="共通仮設費","直接工事費",AA75))</f>
        <v/>
      </c>
      <c r="R75" s="409"/>
      <c r="S75" s="410"/>
      <c r="T75" s="411"/>
      <c r="U75" s="355"/>
      <c r="V75" s="181"/>
      <c r="W75" s="178"/>
    </row>
    <row r="76" spans="2:23" s="139" customFormat="1" ht="13.5" customHeight="1">
      <c r="B76" s="199" t="str">
        <f t="shared" si="7"/>
        <v/>
      </c>
      <c r="C76" s="210" t="str">
        <f t="shared" si="8"/>
        <v/>
      </c>
      <c r="D76" s="210" t="str">
        <f t="shared" si="9"/>
        <v/>
      </c>
      <c r="E76" s="210" t="str">
        <f t="shared" si="10"/>
        <v/>
      </c>
      <c r="F76" s="210" t="str">
        <f t="shared" si="11"/>
        <v/>
      </c>
      <c r="G76" s="210" t="str">
        <f t="shared" si="12"/>
        <v/>
      </c>
      <c r="H76" s="210" t="str">
        <f t="shared" si="13"/>
        <v/>
      </c>
      <c r="I76" s="210"/>
      <c r="J76" s="210"/>
      <c r="K76" s="249"/>
      <c r="L76" s="250"/>
      <c r="M76" s="230"/>
      <c r="N76" s="238"/>
      <c r="O76" s="241"/>
      <c r="P76" s="226"/>
      <c r="Q76" s="185"/>
      <c r="R76" s="404"/>
      <c r="S76" s="405"/>
      <c r="T76" s="406"/>
      <c r="U76" s="355"/>
      <c r="V76" s="181"/>
      <c r="W76" s="178"/>
    </row>
    <row r="77" spans="2:23" s="139" customFormat="1" ht="27" customHeight="1">
      <c r="B77" s="197" t="str">
        <f t="shared" si="7"/>
        <v/>
      </c>
      <c r="C77" s="207" t="str">
        <f t="shared" si="8"/>
        <v/>
      </c>
      <c r="D77" s="207" t="str">
        <f t="shared" si="9"/>
        <v/>
      </c>
      <c r="E77" s="207" t="str">
        <f t="shared" si="10"/>
        <v/>
      </c>
      <c r="F77" s="207" t="str">
        <f t="shared" si="11"/>
        <v/>
      </c>
      <c r="G77" s="207" t="str">
        <f t="shared" si="12"/>
        <v/>
      </c>
      <c r="H77" s="207" t="str">
        <f t="shared" si="13"/>
        <v/>
      </c>
      <c r="I77" s="207"/>
      <c r="J77" s="207"/>
      <c r="K77" s="253" t="str">
        <f>+IF(X77="","",IF(INT(X77),INT(X77),"0"))</f>
        <v/>
      </c>
      <c r="L77" s="248" t="str">
        <f>+IF(X77="","",IF(X77-INT(X77),X77-INT(X77),""))</f>
        <v/>
      </c>
      <c r="M77" s="228"/>
      <c r="N77" s="255" t="str">
        <f>+IF(Y77="","",IF(INT(Y77),INT(Y77),"0"))</f>
        <v/>
      </c>
      <c r="O77" s="246" t="str">
        <f>+IF(Y77="","",IF(Y77-INT(Y77),Y77-INT(Y77),""))</f>
        <v/>
      </c>
      <c r="P77" s="229" t="str">
        <f>IF(Z77="","",IF(W76="共通仮設費",$V$32,Z77))</f>
        <v/>
      </c>
      <c r="Q77" s="186" t="str">
        <f>IF(AA77="","",IF(AA77="共通仮設費","直接工事費",AA77))</f>
        <v/>
      </c>
      <c r="R77" s="401"/>
      <c r="S77" s="402"/>
      <c r="T77" s="403"/>
      <c r="U77" s="355"/>
      <c r="V77" s="181"/>
      <c r="W77" s="178"/>
    </row>
    <row r="78" spans="2:23" s="139" customFormat="1" ht="13.5" customHeight="1">
      <c r="B78" s="199" t="str">
        <f t="shared" si="7"/>
        <v/>
      </c>
      <c r="C78" s="208" t="str">
        <f t="shared" si="8"/>
        <v/>
      </c>
      <c r="D78" s="208" t="str">
        <f t="shared" si="9"/>
        <v/>
      </c>
      <c r="E78" s="208" t="str">
        <f t="shared" si="10"/>
        <v/>
      </c>
      <c r="F78" s="208" t="str">
        <f t="shared" si="11"/>
        <v/>
      </c>
      <c r="G78" s="208" t="str">
        <f t="shared" si="12"/>
        <v/>
      </c>
      <c r="H78" s="208" t="str">
        <f t="shared" si="13"/>
        <v/>
      </c>
      <c r="I78" s="208"/>
      <c r="J78" s="208"/>
      <c r="K78" s="249"/>
      <c r="L78" s="250"/>
      <c r="M78" s="227"/>
      <c r="N78" s="238"/>
      <c r="O78" s="241"/>
      <c r="P78" s="225"/>
      <c r="Q78" s="184"/>
      <c r="R78" s="413"/>
      <c r="S78" s="410"/>
      <c r="T78" s="411"/>
      <c r="U78" s="355"/>
      <c r="V78" s="181"/>
      <c r="W78" s="178"/>
    </row>
    <row r="79" spans="2:23" s="139" customFormat="1" ht="27" customHeight="1">
      <c r="B79" s="197" t="str">
        <f t="shared" si="7"/>
        <v/>
      </c>
      <c r="C79" s="209" t="str">
        <f t="shared" si="8"/>
        <v/>
      </c>
      <c r="D79" s="209" t="str">
        <f t="shared" si="9"/>
        <v/>
      </c>
      <c r="E79" s="209" t="str">
        <f t="shared" si="10"/>
        <v/>
      </c>
      <c r="F79" s="209" t="str">
        <f t="shared" si="11"/>
        <v/>
      </c>
      <c r="G79" s="209" t="str">
        <f t="shared" si="12"/>
        <v/>
      </c>
      <c r="H79" s="209" t="str">
        <f t="shared" si="13"/>
        <v/>
      </c>
      <c r="I79" s="209"/>
      <c r="J79" s="209"/>
      <c r="K79" s="253" t="str">
        <f>+IF(X79="","",IF(INT(X79),INT(X79),"0"))</f>
        <v/>
      </c>
      <c r="L79" s="248" t="str">
        <f>+IF(X79="","",IF(X79-INT(X79),X79-INT(X79),""))</f>
        <v/>
      </c>
      <c r="M79" s="231"/>
      <c r="N79" s="255" t="str">
        <f>+IF(Y79="","",IF(INT(Y79),INT(Y79),"0"))</f>
        <v/>
      </c>
      <c r="O79" s="246" t="str">
        <f>+IF(Y79="","",IF(Y79-INT(Y79),Y79-INT(Y79),""))</f>
        <v/>
      </c>
      <c r="P79" s="229" t="str">
        <f>IF(Z79="","",IF(W78="共通仮設費",$V$32,Z79))</f>
        <v/>
      </c>
      <c r="Q79" s="186" t="str">
        <f>IF(AA79="","",IF(AA79="共通仮設費","直接工事費",AA79))</f>
        <v/>
      </c>
      <c r="R79" s="409"/>
      <c r="S79" s="410"/>
      <c r="T79" s="411"/>
      <c r="U79" s="355"/>
      <c r="V79" s="181"/>
      <c r="W79" s="178"/>
    </row>
    <row r="80" spans="2:23" s="139" customFormat="1" ht="13.5" customHeight="1">
      <c r="B80" s="199" t="str">
        <f t="shared" si="7"/>
        <v/>
      </c>
      <c r="C80" s="210" t="str">
        <f t="shared" si="8"/>
        <v/>
      </c>
      <c r="D80" s="210" t="str">
        <f t="shared" si="9"/>
        <v/>
      </c>
      <c r="E80" s="210" t="str">
        <f t="shared" si="10"/>
        <v/>
      </c>
      <c r="F80" s="210" t="str">
        <f t="shared" si="11"/>
        <v/>
      </c>
      <c r="G80" s="210" t="str">
        <f t="shared" si="12"/>
        <v/>
      </c>
      <c r="H80" s="210" t="str">
        <f t="shared" si="13"/>
        <v/>
      </c>
      <c r="I80" s="210"/>
      <c r="J80" s="210"/>
      <c r="K80" s="249"/>
      <c r="L80" s="250"/>
      <c r="M80" s="230"/>
      <c r="N80" s="238"/>
      <c r="O80" s="241"/>
      <c r="P80" s="226"/>
      <c r="Q80" s="185"/>
      <c r="R80" s="404"/>
      <c r="S80" s="405"/>
      <c r="T80" s="406"/>
      <c r="U80" s="355"/>
      <c r="V80" s="181"/>
      <c r="W80" s="178"/>
    </row>
    <row r="81" spans="2:23" s="139" customFormat="1" ht="27" customHeight="1">
      <c r="B81" s="197" t="str">
        <f t="shared" si="7"/>
        <v/>
      </c>
      <c r="C81" s="207" t="str">
        <f t="shared" si="8"/>
        <v/>
      </c>
      <c r="D81" s="207" t="str">
        <f t="shared" si="9"/>
        <v/>
      </c>
      <c r="E81" s="207" t="str">
        <f t="shared" si="10"/>
        <v/>
      </c>
      <c r="F81" s="207" t="str">
        <f t="shared" si="11"/>
        <v/>
      </c>
      <c r="G81" s="207" t="str">
        <f t="shared" si="12"/>
        <v/>
      </c>
      <c r="H81" s="207" t="str">
        <f t="shared" si="13"/>
        <v/>
      </c>
      <c r="I81" s="207"/>
      <c r="J81" s="207"/>
      <c r="K81" s="253" t="str">
        <f>+IF(X81="","",IF(INT(X81),INT(X81),"0"))</f>
        <v/>
      </c>
      <c r="L81" s="248" t="str">
        <f>+IF(X81="","",IF(X81-INT(X81),X81-INT(X81),""))</f>
        <v/>
      </c>
      <c r="M81" s="228"/>
      <c r="N81" s="255" t="str">
        <f>+IF(Y81="","",IF(INT(Y81),INT(Y81),"0"))</f>
        <v/>
      </c>
      <c r="O81" s="246" t="str">
        <f>+IF(Y81="","",IF(Y81-INT(Y81),Y81-INT(Y81),""))</f>
        <v/>
      </c>
      <c r="P81" s="229" t="str">
        <f>IF(Z81="","",IF(W80="共通仮設費",$V$32,Z81))</f>
        <v/>
      </c>
      <c r="Q81" s="186" t="str">
        <f>IF(AA81="","",IF(AA81="共通仮設費","直接工事費",AA81))</f>
        <v/>
      </c>
      <c r="R81" s="401"/>
      <c r="S81" s="402"/>
      <c r="T81" s="403"/>
      <c r="U81" s="355"/>
      <c r="V81" s="181"/>
      <c r="W81" s="178"/>
    </row>
    <row r="82" spans="2:23" s="139" customFormat="1" ht="13.5" customHeight="1">
      <c r="B82" s="199" t="str">
        <f t="shared" si="7"/>
        <v/>
      </c>
      <c r="C82" s="208" t="str">
        <f t="shared" si="8"/>
        <v/>
      </c>
      <c r="D82" s="208" t="str">
        <f t="shared" si="9"/>
        <v/>
      </c>
      <c r="E82" s="208" t="str">
        <f t="shared" si="10"/>
        <v/>
      </c>
      <c r="F82" s="208" t="str">
        <f t="shared" si="11"/>
        <v/>
      </c>
      <c r="G82" s="208" t="str">
        <f t="shared" si="12"/>
        <v/>
      </c>
      <c r="H82" s="208" t="str">
        <f t="shared" si="13"/>
        <v/>
      </c>
      <c r="I82" s="208"/>
      <c r="J82" s="208"/>
      <c r="K82" s="249"/>
      <c r="L82" s="250"/>
      <c r="M82" s="227"/>
      <c r="N82" s="238"/>
      <c r="O82" s="241"/>
      <c r="P82" s="225"/>
      <c r="Q82" s="184"/>
      <c r="R82" s="413"/>
      <c r="S82" s="410"/>
      <c r="T82" s="411"/>
      <c r="U82" s="355"/>
      <c r="V82" s="181"/>
      <c r="W82" s="178"/>
    </row>
    <row r="83" spans="2:23" s="139" customFormat="1" ht="27" customHeight="1">
      <c r="B83" s="197" t="str">
        <f t="shared" si="7"/>
        <v/>
      </c>
      <c r="C83" s="209" t="str">
        <f t="shared" si="8"/>
        <v/>
      </c>
      <c r="D83" s="209" t="str">
        <f t="shared" si="9"/>
        <v/>
      </c>
      <c r="E83" s="209" t="str">
        <f t="shared" si="10"/>
        <v/>
      </c>
      <c r="F83" s="209" t="str">
        <f t="shared" si="11"/>
        <v/>
      </c>
      <c r="G83" s="209" t="str">
        <f t="shared" si="12"/>
        <v/>
      </c>
      <c r="H83" s="209" t="str">
        <f t="shared" si="13"/>
        <v/>
      </c>
      <c r="I83" s="209"/>
      <c r="J83" s="209"/>
      <c r="K83" s="253" t="str">
        <f>+IF(X83="","",IF(INT(X83),INT(X83),"0"))</f>
        <v/>
      </c>
      <c r="L83" s="248" t="str">
        <f>+IF(X83="","",IF(X83-INT(X83),X83-INT(X83),""))</f>
        <v/>
      </c>
      <c r="M83" s="231"/>
      <c r="N83" s="255" t="str">
        <f>+IF(Y83="","",IF(INT(Y83),INT(Y83),"0"))</f>
        <v/>
      </c>
      <c r="O83" s="246" t="str">
        <f>+IF(Y83="","",IF(Y83-INT(Y83),Y83-INT(Y83),""))</f>
        <v/>
      </c>
      <c r="P83" s="229" t="str">
        <f>IF(Z83="","",IF(W82="共通仮設費",$V$32,Z83))</f>
        <v/>
      </c>
      <c r="Q83" s="186" t="str">
        <f>IF(AA83="","",IF(AA83="共通仮設費","直接工事費",AA83))</f>
        <v/>
      </c>
      <c r="R83" s="409"/>
      <c r="S83" s="410"/>
      <c r="T83" s="411"/>
      <c r="U83" s="355"/>
      <c r="V83" s="181"/>
      <c r="W83" s="178"/>
    </row>
    <row r="84" spans="2:23" s="139" customFormat="1" ht="13.5" customHeight="1">
      <c r="B84" s="199" t="str">
        <f t="shared" si="7"/>
        <v/>
      </c>
      <c r="C84" s="210" t="str">
        <f t="shared" si="8"/>
        <v/>
      </c>
      <c r="D84" s="210" t="str">
        <f t="shared" si="9"/>
        <v/>
      </c>
      <c r="E84" s="210" t="str">
        <f t="shared" si="10"/>
        <v/>
      </c>
      <c r="F84" s="210" t="str">
        <f t="shared" si="11"/>
        <v/>
      </c>
      <c r="G84" s="210" t="str">
        <f t="shared" si="12"/>
        <v/>
      </c>
      <c r="H84" s="210" t="str">
        <f t="shared" si="13"/>
        <v/>
      </c>
      <c r="I84" s="210"/>
      <c r="J84" s="210"/>
      <c r="K84" s="249"/>
      <c r="L84" s="250"/>
      <c r="M84" s="230"/>
      <c r="N84" s="238"/>
      <c r="O84" s="241"/>
      <c r="P84" s="226"/>
      <c r="Q84" s="185"/>
      <c r="R84" s="404"/>
      <c r="S84" s="405"/>
      <c r="T84" s="406"/>
      <c r="U84" s="355"/>
      <c r="V84" s="181"/>
      <c r="W84" s="178"/>
    </row>
    <row r="85" spans="2:23" s="139" customFormat="1" ht="27" customHeight="1">
      <c r="B85" s="197" t="str">
        <f t="shared" si="7"/>
        <v/>
      </c>
      <c r="C85" s="207" t="str">
        <f t="shared" si="8"/>
        <v/>
      </c>
      <c r="D85" s="207" t="str">
        <f t="shared" si="9"/>
        <v/>
      </c>
      <c r="E85" s="207" t="str">
        <f t="shared" si="10"/>
        <v/>
      </c>
      <c r="F85" s="207" t="str">
        <f t="shared" si="11"/>
        <v/>
      </c>
      <c r="G85" s="207" t="str">
        <f t="shared" si="12"/>
        <v/>
      </c>
      <c r="H85" s="207" t="str">
        <f t="shared" si="13"/>
        <v/>
      </c>
      <c r="I85" s="207"/>
      <c r="J85" s="207"/>
      <c r="K85" s="253" t="str">
        <f>+IF(X85="","",IF(INT(X85),INT(X85),"0"))</f>
        <v/>
      </c>
      <c r="L85" s="248" t="str">
        <f>+IF(X85="","",IF(X85-INT(X85),X85-INT(X85),""))</f>
        <v/>
      </c>
      <c r="M85" s="228"/>
      <c r="N85" s="255" t="str">
        <f>+IF(Y85="","",IF(INT(Y85),INT(Y85),"0"))</f>
        <v/>
      </c>
      <c r="O85" s="246" t="str">
        <f>+IF(Y85="","",IF(Y85-INT(Y85),Y85-INT(Y85),""))</f>
        <v/>
      </c>
      <c r="P85" s="229" t="str">
        <f>IF(Z85="","",IF(W84="共通仮設費",$V$32,Z85))</f>
        <v/>
      </c>
      <c r="Q85" s="186" t="str">
        <f>IF(AA85="","",IF(AA85="共通仮設費","直接工事費",AA85))</f>
        <v/>
      </c>
      <c r="R85" s="401"/>
      <c r="S85" s="402"/>
      <c r="T85" s="403"/>
      <c r="U85" s="355"/>
      <c r="V85" s="181"/>
      <c r="W85" s="178"/>
    </row>
    <row r="86" spans="2:23" s="139" customFormat="1" ht="13.5" customHeight="1">
      <c r="B86" s="199" t="str">
        <f t="shared" si="7"/>
        <v/>
      </c>
      <c r="C86" s="208" t="str">
        <f t="shared" si="8"/>
        <v/>
      </c>
      <c r="D86" s="208" t="str">
        <f t="shared" si="9"/>
        <v/>
      </c>
      <c r="E86" s="208" t="str">
        <f t="shared" si="10"/>
        <v/>
      </c>
      <c r="F86" s="208" t="str">
        <f t="shared" si="11"/>
        <v/>
      </c>
      <c r="G86" s="208" t="str">
        <f t="shared" si="12"/>
        <v/>
      </c>
      <c r="H86" s="208" t="str">
        <f t="shared" si="13"/>
        <v/>
      </c>
      <c r="I86" s="208"/>
      <c r="J86" s="208"/>
      <c r="K86" s="249"/>
      <c r="L86" s="250"/>
      <c r="M86" s="227"/>
      <c r="N86" s="238"/>
      <c r="O86" s="241"/>
      <c r="P86" s="225"/>
      <c r="Q86" s="184"/>
      <c r="R86" s="413"/>
      <c r="S86" s="410"/>
      <c r="T86" s="411"/>
      <c r="U86" s="355"/>
      <c r="V86" s="181"/>
      <c r="W86" s="178"/>
    </row>
    <row r="87" spans="2:23" s="139" customFormat="1" ht="27" customHeight="1">
      <c r="B87" s="197" t="str">
        <f t="shared" si="7"/>
        <v/>
      </c>
      <c r="C87" s="209" t="str">
        <f t="shared" si="8"/>
        <v/>
      </c>
      <c r="D87" s="209" t="str">
        <f t="shared" si="9"/>
        <v/>
      </c>
      <c r="E87" s="209" t="str">
        <f t="shared" si="10"/>
        <v/>
      </c>
      <c r="F87" s="209" t="str">
        <f t="shared" si="11"/>
        <v/>
      </c>
      <c r="G87" s="209" t="str">
        <f t="shared" si="12"/>
        <v/>
      </c>
      <c r="H87" s="209" t="str">
        <f t="shared" si="13"/>
        <v/>
      </c>
      <c r="I87" s="209"/>
      <c r="J87" s="209"/>
      <c r="K87" s="253" t="str">
        <f>+IF(X87="","",IF(INT(X87),INT(X87),"0"))</f>
        <v/>
      </c>
      <c r="L87" s="246" t="str">
        <f>+IF(X87="","",IF(X87-INT(X87),X87-INT(X87),""))</f>
        <v/>
      </c>
      <c r="M87" s="231"/>
      <c r="N87" s="255" t="str">
        <f>+IF(Y87="","",IF(INT(Y87),INT(Y87),"0"))</f>
        <v/>
      </c>
      <c r="O87" s="246" t="str">
        <f>+IF(Y87="","",IF(Y87-INT(Y87),Y87-INT(Y87),""))</f>
        <v/>
      </c>
      <c r="P87" s="229" t="str">
        <f>IF(Z87="","",IF(W86="共通仮設費",$V$32,Z87))</f>
        <v/>
      </c>
      <c r="Q87" s="186" t="str">
        <f>IF(AA87="","",IF(AA87="共通仮設費","直接工事費",AA87))</f>
        <v/>
      </c>
      <c r="R87" s="409"/>
      <c r="S87" s="410"/>
      <c r="T87" s="411"/>
      <c r="U87" s="355"/>
      <c r="V87" s="181"/>
      <c r="W87" s="178"/>
    </row>
    <row r="88" spans="2:23" s="139" customFormat="1" ht="13.5" customHeight="1">
      <c r="B88" s="199" t="str">
        <f t="shared" si="7"/>
        <v/>
      </c>
      <c r="C88" s="210" t="str">
        <f t="shared" si="8"/>
        <v/>
      </c>
      <c r="D88" s="210" t="str">
        <f t="shared" si="9"/>
        <v/>
      </c>
      <c r="E88" s="210" t="str">
        <f t="shared" si="10"/>
        <v/>
      </c>
      <c r="F88" s="210" t="str">
        <f t="shared" si="11"/>
        <v/>
      </c>
      <c r="G88" s="210" t="str">
        <f t="shared" si="12"/>
        <v/>
      </c>
      <c r="H88" s="210" t="str">
        <f t="shared" si="13"/>
        <v/>
      </c>
      <c r="I88" s="210"/>
      <c r="J88" s="210"/>
      <c r="K88" s="249"/>
      <c r="L88" s="250"/>
      <c r="M88" s="230"/>
      <c r="N88" s="238"/>
      <c r="O88" s="241"/>
      <c r="P88" s="230"/>
      <c r="Q88" s="185"/>
      <c r="R88" s="404"/>
      <c r="S88" s="405"/>
      <c r="T88" s="406"/>
      <c r="U88" s="355"/>
      <c r="V88" s="181"/>
      <c r="W88" s="178"/>
    </row>
    <row r="89" spans="2:23" s="139" customFormat="1" ht="27" customHeight="1" thickBot="1">
      <c r="B89" s="201" t="str">
        <f t="shared" si="7"/>
        <v/>
      </c>
      <c r="C89" s="211" t="str">
        <f t="shared" si="8"/>
        <v/>
      </c>
      <c r="D89" s="211" t="str">
        <f t="shared" si="9"/>
        <v/>
      </c>
      <c r="E89" s="211" t="str">
        <f t="shared" si="10"/>
        <v/>
      </c>
      <c r="F89" s="211" t="str">
        <f t="shared" si="11"/>
        <v/>
      </c>
      <c r="G89" s="211" t="str">
        <f t="shared" si="12"/>
        <v/>
      </c>
      <c r="H89" s="211" t="str">
        <f t="shared" si="13"/>
        <v/>
      </c>
      <c r="I89" s="211"/>
      <c r="J89" s="211"/>
      <c r="K89" s="254" t="str">
        <f>+IF(X89="","",IF(INT(X89),INT(X89),"0"))</f>
        <v/>
      </c>
      <c r="L89" s="247" t="str">
        <f>+IF(X89="","",IF(X89-INT(X89),X89-INT(X89),""))</f>
        <v/>
      </c>
      <c r="M89" s="232"/>
      <c r="N89" s="254" t="str">
        <f>+IF(Y89="","",IF(INT(Y89),INT(Y89),"0"))</f>
        <v/>
      </c>
      <c r="O89" s="247" t="str">
        <f>+IF(Y89="","",IF(Y89-INT(Y89),Y89-INT(Y89),""))</f>
        <v/>
      </c>
      <c r="P89" s="358" t="str">
        <f>IF(Z89="","",IF(W88="共通仮設費",$V$32,Z89))</f>
        <v/>
      </c>
      <c r="Q89" s="165" t="str">
        <f>IF(AA89="","",IF(AA89="共通仮設費","直接工事費",AA89))</f>
        <v/>
      </c>
      <c r="R89" s="414"/>
      <c r="S89" s="415"/>
      <c r="T89" s="416"/>
      <c r="U89" s="355"/>
      <c r="V89" s="181"/>
      <c r="W89" s="178"/>
    </row>
    <row r="90" spans="2:23" s="139" customFormat="1" ht="15" customHeight="1">
      <c r="B90" s="148"/>
      <c r="C90" s="148"/>
      <c r="D90" s="148"/>
      <c r="E90" s="148"/>
      <c r="F90" s="148"/>
      <c r="G90" s="148"/>
      <c r="H90" s="148"/>
      <c r="I90" s="148"/>
      <c r="J90" s="148"/>
      <c r="K90" s="149"/>
      <c r="L90" s="339"/>
      <c r="M90" s="280"/>
      <c r="N90" s="150"/>
      <c r="O90" s="150"/>
      <c r="P90" s="150"/>
      <c r="Q90" s="150"/>
      <c r="R90" s="150"/>
      <c r="S90" s="150"/>
      <c r="T90" s="150"/>
      <c r="U90" s="355"/>
      <c r="V90" s="181"/>
      <c r="W90" s="178"/>
    </row>
    <row r="91" spans="2:23" s="139" customFormat="1" ht="9" customHeight="1">
      <c r="B91" s="148"/>
      <c r="C91" s="148"/>
      <c r="D91" s="148"/>
      <c r="E91" s="148"/>
      <c r="F91" s="148"/>
      <c r="G91" s="148"/>
      <c r="H91" s="148"/>
      <c r="I91" s="148"/>
      <c r="J91" s="148"/>
      <c r="K91" s="149"/>
      <c r="L91" s="149"/>
      <c r="M91" s="280"/>
      <c r="N91" s="150"/>
      <c r="O91" s="150"/>
      <c r="P91" s="150"/>
      <c r="Q91" s="150"/>
      <c r="R91" s="150"/>
      <c r="S91" s="150"/>
      <c r="T91" s="150"/>
      <c r="U91" s="355"/>
      <c r="V91" s="181"/>
      <c r="W91" s="178"/>
    </row>
    <row r="92" spans="2:23" s="139" customFormat="1" ht="9" customHeight="1">
      <c r="B92" s="148"/>
      <c r="C92" s="148"/>
      <c r="D92" s="148"/>
      <c r="E92" s="148"/>
      <c r="F92" s="148"/>
      <c r="G92" s="148"/>
      <c r="H92" s="148"/>
      <c r="I92" s="148"/>
      <c r="J92" s="148"/>
      <c r="K92" s="149"/>
      <c r="L92" s="149"/>
      <c r="M92" s="150"/>
      <c r="N92" s="150"/>
      <c r="O92" s="150"/>
      <c r="P92" s="150"/>
      <c r="Q92" s="150"/>
      <c r="R92" s="150"/>
      <c r="S92" s="150"/>
      <c r="T92" s="150"/>
      <c r="U92" s="355"/>
      <c r="V92" s="181"/>
      <c r="W92" s="178"/>
    </row>
  </sheetData>
  <mergeCells count="59">
    <mergeCell ref="P22:Q22"/>
    <mergeCell ref="O24:S27"/>
    <mergeCell ref="B65:J65"/>
    <mergeCell ref="R58:T58"/>
    <mergeCell ref="R35:T35"/>
    <mergeCell ref="R36:T36"/>
    <mergeCell ref="R56:T56"/>
    <mergeCell ref="R57:T57"/>
    <mergeCell ref="B34:J34"/>
    <mergeCell ref="K34:L34"/>
    <mergeCell ref="N34:O34"/>
    <mergeCell ref="R53:T53"/>
    <mergeCell ref="R45:T45"/>
    <mergeCell ref="R41:T41"/>
    <mergeCell ref="R47:T47"/>
    <mergeCell ref="R44:T44"/>
    <mergeCell ref="R37:T37"/>
    <mergeCell ref="R38:T38"/>
    <mergeCell ref="R39:T39"/>
    <mergeCell ref="R40:T40"/>
    <mergeCell ref="R73:T73"/>
    <mergeCell ref="R68:T68"/>
    <mergeCell ref="Q65:T65"/>
    <mergeCell ref="R43:T43"/>
    <mergeCell ref="R66:T66"/>
    <mergeCell ref="R69:T69"/>
    <mergeCell ref="R89:T89"/>
    <mergeCell ref="R82:T82"/>
    <mergeCell ref="R83:T83"/>
    <mergeCell ref="R84:T84"/>
    <mergeCell ref="R85:T85"/>
    <mergeCell ref="R87:T87"/>
    <mergeCell ref="R88:T88"/>
    <mergeCell ref="R86:T86"/>
    <mergeCell ref="R80:T80"/>
    <mergeCell ref="R74:T74"/>
    <mergeCell ref="R75:T75"/>
    <mergeCell ref="R77:T77"/>
    <mergeCell ref="R70:T70"/>
    <mergeCell ref="R71:T71"/>
    <mergeCell ref="R72:T72"/>
    <mergeCell ref="R78:T78"/>
    <mergeCell ref="R79:T79"/>
    <mergeCell ref="Q34:T34"/>
    <mergeCell ref="P21:Q21"/>
    <mergeCell ref="R81:T81"/>
    <mergeCell ref="R76:T76"/>
    <mergeCell ref="K65:L65"/>
    <mergeCell ref="R67:T67"/>
    <mergeCell ref="N65:O65"/>
    <mergeCell ref="R48:T48"/>
    <mergeCell ref="R49:T49"/>
    <mergeCell ref="R50:T50"/>
    <mergeCell ref="R51:T51"/>
    <mergeCell ref="R52:T52"/>
    <mergeCell ref="R54:T54"/>
    <mergeCell ref="R55:T55"/>
    <mergeCell ref="R46:T46"/>
    <mergeCell ref="R42:T42"/>
  </mergeCells>
  <phoneticPr fontId="2"/>
  <pageMargins left="0" right="0" top="0.59055118110236227" bottom="0" header="0.31496062992125984" footer="0"/>
  <pageSetup paperSize="9" scale="97" orientation="landscape" r:id="rId1"/>
  <headerFooter alignWithMargins="0"/>
  <rowBreaks count="1" manualBreakCount="1">
    <brk id="3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Q86"/>
  <sheetViews>
    <sheetView tabSelected="1" view="pageBreakPreview" zoomScale="75" zoomScaleNormal="100" zoomScaleSheetLayoutView="75" workbookViewId="0">
      <selection activeCell="P5" sqref="P5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7" ht="15" customHeight="1" thickBot="1">
      <c r="A1" s="137"/>
      <c r="B1" s="113"/>
      <c r="C1" s="113"/>
      <c r="D1" s="140"/>
      <c r="E1" s="140"/>
      <c r="F1" s="140"/>
      <c r="G1" s="140"/>
      <c r="H1" s="140"/>
      <c r="I1" s="114"/>
      <c r="J1" s="114" t="s">
        <v>307</v>
      </c>
      <c r="K1" s="114"/>
      <c r="L1" s="115"/>
      <c r="M1" s="137"/>
    </row>
    <row r="2" spans="1:17" ht="15" customHeight="1">
      <c r="A2" s="137"/>
      <c r="B2" s="212" t="s">
        <v>312</v>
      </c>
      <c r="C2" s="438"/>
      <c r="D2" s="439"/>
      <c r="E2" s="439"/>
      <c r="F2" s="439"/>
      <c r="G2" s="439"/>
      <c r="H2" s="439"/>
      <c r="I2" s="439"/>
      <c r="J2" s="120" t="s">
        <v>308</v>
      </c>
      <c r="K2" s="121"/>
      <c r="L2" s="218"/>
      <c r="M2" s="137"/>
    </row>
    <row r="3" spans="1:17" ht="28.5" customHeight="1" thickBot="1">
      <c r="A3" s="137"/>
      <c r="B3" s="152" t="s">
        <v>313</v>
      </c>
      <c r="C3" s="436"/>
      <c r="D3" s="437"/>
      <c r="E3" s="437"/>
      <c r="F3" s="437"/>
      <c r="G3" s="437"/>
      <c r="H3" s="437"/>
      <c r="I3" s="437"/>
      <c r="J3" s="153" t="s">
        <v>309</v>
      </c>
      <c r="K3" s="154"/>
      <c r="L3" s="155"/>
      <c r="M3" s="137"/>
    </row>
    <row r="4" spans="1:17" ht="27" customHeight="1" thickBot="1">
      <c r="A4" s="137"/>
      <c r="B4" s="114"/>
      <c r="C4" s="114"/>
      <c r="D4" s="114"/>
      <c r="E4" s="114"/>
      <c r="F4" s="123"/>
      <c r="G4" s="124"/>
      <c r="H4" s="124"/>
      <c r="I4" s="114"/>
      <c r="J4" s="114" t="s">
        <v>310</v>
      </c>
      <c r="K4" s="122"/>
      <c r="L4" s="114"/>
      <c r="M4" s="137"/>
    </row>
    <row r="5" spans="1:17" ht="21.75" customHeight="1">
      <c r="A5" s="137"/>
      <c r="B5" s="443" t="s">
        <v>177</v>
      </c>
      <c r="C5" s="444"/>
      <c r="D5" s="434" t="s">
        <v>242</v>
      </c>
      <c r="E5" s="435"/>
      <c r="F5" s="156" t="s">
        <v>178</v>
      </c>
      <c r="G5" s="434" t="s">
        <v>179</v>
      </c>
      <c r="H5" s="435"/>
      <c r="I5" s="361" t="s">
        <v>156</v>
      </c>
      <c r="J5" s="361"/>
      <c r="K5" s="432" t="s">
        <v>380</v>
      </c>
      <c r="L5" s="433"/>
      <c r="M5" s="138"/>
    </row>
    <row r="6" spans="1:17" ht="15" customHeight="1">
      <c r="A6" s="137"/>
      <c r="B6" s="430"/>
      <c r="C6" s="440"/>
      <c r="D6" s="267" t="str">
        <f>+IF(O6="","",IF(O6&gt;0,INT(O6),IF(O6&lt;=-1,ROUNDDOWN(O6,0),IF(O6=0,"","-0"))))</f>
        <v/>
      </c>
      <c r="E6" s="259" t="str">
        <f>+IF(OR(O6="",Q6=0),"",Q6)</f>
        <v/>
      </c>
      <c r="F6" s="256"/>
      <c r="G6" s="271" t="str">
        <f t="shared" ref="G6:G11" si="0">+IF(OR(P6="",F6="式"),"",IF(INT(P6),INT(P6),"0"))</f>
        <v/>
      </c>
      <c r="H6" s="263" t="str">
        <f t="shared" ref="H6:H11" si="1">+IF(OR(P6="",F6="式"),"",IF(P6-INT(P6),P6-INT(P6),""))</f>
        <v/>
      </c>
      <c r="I6" s="172" t="str">
        <f>IF(O6="","",O6*P6)</f>
        <v/>
      </c>
      <c r="J6" s="275"/>
      <c r="K6" s="219"/>
      <c r="L6" s="166"/>
      <c r="M6" s="137"/>
      <c r="Q6" s="112">
        <f>ABS(O6)-INT(ABS(O6))</f>
        <v>0</v>
      </c>
    </row>
    <row r="7" spans="1:17" ht="15" customHeight="1">
      <c r="A7" s="137"/>
      <c r="B7" s="424"/>
      <c r="C7" s="441"/>
      <c r="D7" s="268" t="str">
        <f t="shared" ref="D7:D9" si="2">+IF(O7="","",IF(O7&gt;0,INT(O7),IF(O7&lt;=-1,ROUNDDOWN(O7,0),IF(O7=0,"","-0"))))</f>
        <v/>
      </c>
      <c r="E7" s="260" t="str">
        <f t="shared" ref="E7:E9" si="3">+IF(OR(O7="",Q7=0),"",Q7)</f>
        <v/>
      </c>
      <c r="F7" s="257"/>
      <c r="G7" s="272" t="str">
        <f t="shared" si="0"/>
        <v/>
      </c>
      <c r="H7" s="264" t="str">
        <f t="shared" si="1"/>
        <v/>
      </c>
      <c r="I7" s="173" t="str">
        <f t="shared" ref="I7:I41" si="4">IF(O7="","",O7*P7)</f>
        <v/>
      </c>
      <c r="J7" s="276"/>
      <c r="K7" s="220" t="s">
        <v>311</v>
      </c>
      <c r="L7" s="167"/>
      <c r="M7" s="137"/>
      <c r="Q7" s="112">
        <f t="shared" ref="Q7:Q41" si="5">ABS(O7)-INT(ABS(O7))</f>
        <v>0</v>
      </c>
    </row>
    <row r="8" spans="1:17" ht="15" customHeight="1">
      <c r="A8" s="137"/>
      <c r="B8" s="426"/>
      <c r="C8" s="442"/>
      <c r="D8" s="269" t="str">
        <f t="shared" si="2"/>
        <v/>
      </c>
      <c r="E8" s="261" t="str">
        <f t="shared" si="3"/>
        <v/>
      </c>
      <c r="F8" s="258"/>
      <c r="G8" s="273" t="str">
        <f t="shared" si="0"/>
        <v/>
      </c>
      <c r="H8" s="265" t="str">
        <f t="shared" si="1"/>
        <v/>
      </c>
      <c r="I8" s="174" t="str">
        <f t="shared" si="4"/>
        <v/>
      </c>
      <c r="J8" s="277"/>
      <c r="K8" s="221" t="s">
        <v>311</v>
      </c>
      <c r="L8" s="222"/>
      <c r="M8" s="137"/>
      <c r="Q8" s="112">
        <f t="shared" si="5"/>
        <v>0</v>
      </c>
    </row>
    <row r="9" spans="1:17" ht="15" customHeight="1">
      <c r="A9" s="137"/>
      <c r="B9" s="430"/>
      <c r="C9" s="431"/>
      <c r="D9" s="267" t="str">
        <f t="shared" si="2"/>
        <v/>
      </c>
      <c r="E9" s="259" t="str">
        <f t="shared" si="3"/>
        <v/>
      </c>
      <c r="F9" s="168"/>
      <c r="G9" s="271" t="str">
        <f t="shared" si="0"/>
        <v/>
      </c>
      <c r="H9" s="263" t="str">
        <f t="shared" si="1"/>
        <v/>
      </c>
      <c r="I9" s="172" t="str">
        <f t="shared" si="4"/>
        <v/>
      </c>
      <c r="J9" s="127"/>
      <c r="K9" s="219" t="s">
        <v>311</v>
      </c>
      <c r="L9" s="166"/>
      <c r="M9" s="137"/>
      <c r="Q9" s="112">
        <f t="shared" si="5"/>
        <v>0</v>
      </c>
    </row>
    <row r="10" spans="1:17" ht="15" customHeight="1">
      <c r="A10" s="137"/>
      <c r="B10" s="424"/>
      <c r="C10" s="425"/>
      <c r="D10" s="268" t="str">
        <f t="shared" ref="D10:D41" si="6">+IF(O10="","",IF(O10&gt;0,INT(O10),IF(O10&lt;=-1,ROUNDDOWN(O10,0),IF(O10=0,"","-0"))))</f>
        <v/>
      </c>
      <c r="E10" s="260" t="str">
        <f t="shared" ref="E10:E41" si="7">+IF(OR(O10="",Q10=0),"",Q10)</f>
        <v/>
      </c>
      <c r="F10" s="169"/>
      <c r="G10" s="272" t="str">
        <f t="shared" si="0"/>
        <v/>
      </c>
      <c r="H10" s="264" t="str">
        <f t="shared" si="1"/>
        <v/>
      </c>
      <c r="I10" s="173" t="str">
        <f t="shared" si="4"/>
        <v/>
      </c>
      <c r="J10" s="151"/>
      <c r="K10" s="220" t="s">
        <v>311</v>
      </c>
      <c r="L10" s="167"/>
      <c r="M10" s="137"/>
      <c r="Q10" s="112">
        <f t="shared" si="5"/>
        <v>0</v>
      </c>
    </row>
    <row r="11" spans="1:17" ht="15" customHeight="1">
      <c r="A11" s="137"/>
      <c r="B11" s="426"/>
      <c r="C11" s="427"/>
      <c r="D11" s="269" t="str">
        <f t="shared" si="6"/>
        <v/>
      </c>
      <c r="E11" s="261" t="str">
        <f t="shared" si="7"/>
        <v/>
      </c>
      <c r="F11" s="170"/>
      <c r="G11" s="273" t="str">
        <f t="shared" si="0"/>
        <v/>
      </c>
      <c r="H11" s="265" t="str">
        <f t="shared" si="1"/>
        <v/>
      </c>
      <c r="I11" s="174" t="str">
        <f t="shared" si="4"/>
        <v/>
      </c>
      <c r="J11" s="126"/>
      <c r="K11" s="221" t="s">
        <v>311</v>
      </c>
      <c r="L11" s="222"/>
      <c r="M11" s="137"/>
      <c r="Q11" s="112">
        <f t="shared" si="5"/>
        <v>0</v>
      </c>
    </row>
    <row r="12" spans="1:17" ht="15" customHeight="1">
      <c r="A12" s="137"/>
      <c r="B12" s="430"/>
      <c r="C12" s="431"/>
      <c r="D12" s="267" t="str">
        <f t="shared" si="6"/>
        <v/>
      </c>
      <c r="E12" s="259" t="str">
        <f t="shared" si="7"/>
        <v/>
      </c>
      <c r="F12" s="168"/>
      <c r="G12" s="271" t="str">
        <f t="shared" ref="G12:G41" si="8">+IF(OR(P12="",F12="式"),"",IF(INT(P12),INT(P12),"0"))</f>
        <v/>
      </c>
      <c r="H12" s="263" t="str">
        <f t="shared" ref="H12:H41" si="9">+IF(OR(P12="",F12="式"),"",IF(P12-INT(P12),P12-INT(P12),""))</f>
        <v/>
      </c>
      <c r="I12" s="172" t="str">
        <f t="shared" si="4"/>
        <v/>
      </c>
      <c r="J12" s="127"/>
      <c r="K12" s="219"/>
      <c r="L12" s="166"/>
      <c r="M12" s="137"/>
      <c r="Q12" s="112">
        <f t="shared" si="5"/>
        <v>0</v>
      </c>
    </row>
    <row r="13" spans="1:17" ht="15" customHeight="1">
      <c r="A13" s="137"/>
      <c r="B13" s="424"/>
      <c r="C13" s="425"/>
      <c r="D13" s="268" t="str">
        <f t="shared" si="6"/>
        <v/>
      </c>
      <c r="E13" s="260" t="str">
        <f t="shared" si="7"/>
        <v/>
      </c>
      <c r="F13" s="169"/>
      <c r="G13" s="272" t="str">
        <f t="shared" si="8"/>
        <v/>
      </c>
      <c r="H13" s="264" t="str">
        <f t="shared" si="9"/>
        <v/>
      </c>
      <c r="I13" s="173" t="str">
        <f t="shared" si="4"/>
        <v/>
      </c>
      <c r="J13" s="151"/>
      <c r="K13" s="220"/>
      <c r="L13" s="167"/>
      <c r="M13" s="137"/>
      <c r="Q13" s="112">
        <f t="shared" si="5"/>
        <v>0</v>
      </c>
    </row>
    <row r="14" spans="1:17" ht="15" customHeight="1">
      <c r="A14" s="137"/>
      <c r="B14" s="426"/>
      <c r="C14" s="427"/>
      <c r="D14" s="269" t="str">
        <f t="shared" si="6"/>
        <v/>
      </c>
      <c r="E14" s="261" t="str">
        <f t="shared" si="7"/>
        <v/>
      </c>
      <c r="F14" s="170"/>
      <c r="G14" s="273" t="str">
        <f t="shared" si="8"/>
        <v/>
      </c>
      <c r="H14" s="265" t="str">
        <f t="shared" si="9"/>
        <v/>
      </c>
      <c r="I14" s="174" t="str">
        <f t="shared" si="4"/>
        <v/>
      </c>
      <c r="J14" s="126"/>
      <c r="K14" s="221"/>
      <c r="L14" s="222"/>
      <c r="M14" s="137"/>
      <c r="Q14" s="112">
        <f t="shared" si="5"/>
        <v>0</v>
      </c>
    </row>
    <row r="15" spans="1:17" ht="15" customHeight="1">
      <c r="A15" s="137"/>
      <c r="B15" s="430"/>
      <c r="C15" s="431"/>
      <c r="D15" s="267" t="str">
        <f t="shared" si="6"/>
        <v/>
      </c>
      <c r="E15" s="259" t="str">
        <f t="shared" si="7"/>
        <v/>
      </c>
      <c r="F15" s="168"/>
      <c r="G15" s="271" t="str">
        <f t="shared" si="8"/>
        <v/>
      </c>
      <c r="H15" s="263" t="str">
        <f t="shared" si="9"/>
        <v/>
      </c>
      <c r="I15" s="172" t="str">
        <f t="shared" si="4"/>
        <v/>
      </c>
      <c r="J15" s="127"/>
      <c r="K15" s="219"/>
      <c r="L15" s="166"/>
      <c r="M15" s="137"/>
      <c r="Q15" s="112">
        <f t="shared" si="5"/>
        <v>0</v>
      </c>
    </row>
    <row r="16" spans="1:17" ht="15" customHeight="1">
      <c r="A16" s="137"/>
      <c r="B16" s="424"/>
      <c r="C16" s="425"/>
      <c r="D16" s="268" t="str">
        <f t="shared" si="6"/>
        <v/>
      </c>
      <c r="E16" s="260" t="str">
        <f t="shared" si="7"/>
        <v/>
      </c>
      <c r="F16" s="169"/>
      <c r="G16" s="272" t="str">
        <f t="shared" si="8"/>
        <v/>
      </c>
      <c r="H16" s="264" t="str">
        <f t="shared" si="9"/>
        <v/>
      </c>
      <c r="I16" s="173" t="str">
        <f t="shared" si="4"/>
        <v/>
      </c>
      <c r="J16" s="151"/>
      <c r="K16" s="220"/>
      <c r="L16" s="167"/>
      <c r="M16" s="137"/>
      <c r="Q16" s="112">
        <f t="shared" si="5"/>
        <v>0</v>
      </c>
    </row>
    <row r="17" spans="1:17" ht="15" customHeight="1">
      <c r="A17" s="137"/>
      <c r="B17" s="426"/>
      <c r="C17" s="427"/>
      <c r="D17" s="269" t="str">
        <f t="shared" si="6"/>
        <v/>
      </c>
      <c r="E17" s="261" t="str">
        <f t="shared" si="7"/>
        <v/>
      </c>
      <c r="F17" s="170"/>
      <c r="G17" s="273" t="str">
        <f t="shared" si="8"/>
        <v/>
      </c>
      <c r="H17" s="265" t="str">
        <f t="shared" si="9"/>
        <v/>
      </c>
      <c r="I17" s="174" t="str">
        <f t="shared" si="4"/>
        <v/>
      </c>
      <c r="J17" s="126"/>
      <c r="K17" s="221"/>
      <c r="L17" s="222"/>
      <c r="M17" s="137"/>
      <c r="Q17" s="112">
        <f t="shared" si="5"/>
        <v>0</v>
      </c>
    </row>
    <row r="18" spans="1:17" ht="15" customHeight="1">
      <c r="A18" s="137"/>
      <c r="B18" s="430"/>
      <c r="C18" s="431"/>
      <c r="D18" s="267" t="str">
        <f t="shared" si="6"/>
        <v/>
      </c>
      <c r="E18" s="259" t="str">
        <f t="shared" si="7"/>
        <v/>
      </c>
      <c r="F18" s="168"/>
      <c r="G18" s="271" t="str">
        <f t="shared" si="8"/>
        <v/>
      </c>
      <c r="H18" s="263" t="str">
        <f t="shared" si="9"/>
        <v/>
      </c>
      <c r="I18" s="172" t="str">
        <f t="shared" si="4"/>
        <v/>
      </c>
      <c r="J18" s="127"/>
      <c r="K18" s="219"/>
      <c r="L18" s="166"/>
      <c r="M18" s="137"/>
      <c r="Q18" s="112">
        <f t="shared" si="5"/>
        <v>0</v>
      </c>
    </row>
    <row r="19" spans="1:17" ht="15" customHeight="1">
      <c r="A19" s="137"/>
      <c r="B19" s="424"/>
      <c r="C19" s="425"/>
      <c r="D19" s="268" t="str">
        <f t="shared" si="6"/>
        <v/>
      </c>
      <c r="E19" s="260" t="str">
        <f t="shared" si="7"/>
        <v/>
      </c>
      <c r="F19" s="169"/>
      <c r="G19" s="272" t="str">
        <f t="shared" si="8"/>
        <v/>
      </c>
      <c r="H19" s="264" t="str">
        <f t="shared" si="9"/>
        <v/>
      </c>
      <c r="I19" s="173" t="str">
        <f t="shared" si="4"/>
        <v/>
      </c>
      <c r="J19" s="151"/>
      <c r="K19" s="220"/>
      <c r="L19" s="167"/>
      <c r="M19" s="137"/>
      <c r="Q19" s="112">
        <f t="shared" si="5"/>
        <v>0</v>
      </c>
    </row>
    <row r="20" spans="1:17" ht="15" customHeight="1">
      <c r="A20" s="137"/>
      <c r="B20" s="426"/>
      <c r="C20" s="427"/>
      <c r="D20" s="269" t="str">
        <f t="shared" si="6"/>
        <v/>
      </c>
      <c r="E20" s="261" t="str">
        <f t="shared" si="7"/>
        <v/>
      </c>
      <c r="F20" s="170"/>
      <c r="G20" s="273" t="str">
        <f t="shared" si="8"/>
        <v/>
      </c>
      <c r="H20" s="265" t="str">
        <f t="shared" si="9"/>
        <v/>
      </c>
      <c r="I20" s="174" t="str">
        <f t="shared" si="4"/>
        <v/>
      </c>
      <c r="J20" s="126"/>
      <c r="K20" s="221"/>
      <c r="L20" s="222"/>
      <c r="M20" s="137"/>
      <c r="Q20" s="112">
        <f t="shared" si="5"/>
        <v>0</v>
      </c>
    </row>
    <row r="21" spans="1:17" ht="15" customHeight="1">
      <c r="A21" s="137"/>
      <c r="B21" s="430"/>
      <c r="C21" s="431"/>
      <c r="D21" s="267" t="str">
        <f t="shared" si="6"/>
        <v/>
      </c>
      <c r="E21" s="259" t="str">
        <f t="shared" si="7"/>
        <v/>
      </c>
      <c r="F21" s="168"/>
      <c r="G21" s="271" t="str">
        <f t="shared" si="8"/>
        <v/>
      </c>
      <c r="H21" s="263" t="str">
        <f t="shared" si="9"/>
        <v/>
      </c>
      <c r="I21" s="172" t="str">
        <f t="shared" si="4"/>
        <v/>
      </c>
      <c r="J21" s="127"/>
      <c r="K21" s="219"/>
      <c r="L21" s="166"/>
      <c r="M21" s="137"/>
      <c r="Q21" s="112">
        <f t="shared" si="5"/>
        <v>0</v>
      </c>
    </row>
    <row r="22" spans="1:17" ht="15" customHeight="1">
      <c r="A22" s="137"/>
      <c r="B22" s="424"/>
      <c r="C22" s="425"/>
      <c r="D22" s="268" t="str">
        <f t="shared" si="6"/>
        <v/>
      </c>
      <c r="E22" s="260" t="str">
        <f t="shared" si="7"/>
        <v/>
      </c>
      <c r="F22" s="169"/>
      <c r="G22" s="272" t="str">
        <f t="shared" si="8"/>
        <v/>
      </c>
      <c r="H22" s="264" t="str">
        <f t="shared" si="9"/>
        <v/>
      </c>
      <c r="I22" s="173" t="str">
        <f t="shared" si="4"/>
        <v/>
      </c>
      <c r="J22" s="151"/>
      <c r="K22" s="220"/>
      <c r="L22" s="167"/>
      <c r="M22" s="137"/>
      <c r="Q22" s="112">
        <f t="shared" si="5"/>
        <v>0</v>
      </c>
    </row>
    <row r="23" spans="1:17" ht="15" customHeight="1">
      <c r="A23" s="137"/>
      <c r="B23" s="426"/>
      <c r="C23" s="427"/>
      <c r="D23" s="269" t="str">
        <f t="shared" si="6"/>
        <v/>
      </c>
      <c r="E23" s="261" t="str">
        <f t="shared" si="7"/>
        <v/>
      </c>
      <c r="F23" s="170"/>
      <c r="G23" s="273" t="str">
        <f t="shared" si="8"/>
        <v/>
      </c>
      <c r="H23" s="265" t="str">
        <f t="shared" si="9"/>
        <v/>
      </c>
      <c r="I23" s="174" t="str">
        <f t="shared" si="4"/>
        <v/>
      </c>
      <c r="J23" s="126"/>
      <c r="K23" s="221"/>
      <c r="L23" s="222"/>
      <c r="M23" s="137"/>
      <c r="Q23" s="112">
        <f t="shared" si="5"/>
        <v>0</v>
      </c>
    </row>
    <row r="24" spans="1:17" ht="15" customHeight="1">
      <c r="A24" s="137"/>
      <c r="B24" s="430"/>
      <c r="C24" s="431"/>
      <c r="D24" s="267" t="str">
        <f t="shared" si="6"/>
        <v/>
      </c>
      <c r="E24" s="259" t="str">
        <f t="shared" si="7"/>
        <v/>
      </c>
      <c r="F24" s="168"/>
      <c r="G24" s="271" t="str">
        <f t="shared" si="8"/>
        <v/>
      </c>
      <c r="H24" s="263" t="str">
        <f t="shared" si="9"/>
        <v/>
      </c>
      <c r="I24" s="172" t="str">
        <f t="shared" si="4"/>
        <v/>
      </c>
      <c r="J24" s="127"/>
      <c r="K24" s="219"/>
      <c r="L24" s="166"/>
      <c r="M24" s="137"/>
      <c r="Q24" s="112">
        <f t="shared" si="5"/>
        <v>0</v>
      </c>
    </row>
    <row r="25" spans="1:17" ht="15" customHeight="1">
      <c r="A25" s="137"/>
      <c r="B25" s="424"/>
      <c r="C25" s="425"/>
      <c r="D25" s="268" t="str">
        <f t="shared" si="6"/>
        <v/>
      </c>
      <c r="E25" s="260" t="str">
        <f t="shared" si="7"/>
        <v/>
      </c>
      <c r="F25" s="169"/>
      <c r="G25" s="272" t="str">
        <f t="shared" si="8"/>
        <v/>
      </c>
      <c r="H25" s="264" t="str">
        <f t="shared" si="9"/>
        <v/>
      </c>
      <c r="I25" s="173" t="str">
        <f t="shared" si="4"/>
        <v/>
      </c>
      <c r="J25" s="151"/>
      <c r="K25" s="220"/>
      <c r="L25" s="167"/>
      <c r="M25" s="137"/>
      <c r="Q25" s="112">
        <f t="shared" si="5"/>
        <v>0</v>
      </c>
    </row>
    <row r="26" spans="1:17" ht="15" customHeight="1">
      <c r="A26" s="137"/>
      <c r="B26" s="426"/>
      <c r="C26" s="427"/>
      <c r="D26" s="269" t="str">
        <f t="shared" si="6"/>
        <v/>
      </c>
      <c r="E26" s="261" t="str">
        <f t="shared" si="7"/>
        <v/>
      </c>
      <c r="F26" s="170"/>
      <c r="G26" s="273" t="str">
        <f t="shared" si="8"/>
        <v/>
      </c>
      <c r="H26" s="265" t="str">
        <f t="shared" si="9"/>
        <v/>
      </c>
      <c r="I26" s="174" t="str">
        <f t="shared" si="4"/>
        <v/>
      </c>
      <c r="J26" s="126"/>
      <c r="K26" s="221"/>
      <c r="L26" s="222"/>
      <c r="M26" s="137"/>
      <c r="Q26" s="112">
        <f t="shared" si="5"/>
        <v>0</v>
      </c>
    </row>
    <row r="27" spans="1:17" ht="15" customHeight="1">
      <c r="A27" s="137"/>
      <c r="B27" s="430"/>
      <c r="C27" s="431"/>
      <c r="D27" s="267" t="str">
        <f t="shared" si="6"/>
        <v/>
      </c>
      <c r="E27" s="259" t="str">
        <f t="shared" si="7"/>
        <v/>
      </c>
      <c r="F27" s="168"/>
      <c r="G27" s="271" t="str">
        <f t="shared" si="8"/>
        <v/>
      </c>
      <c r="H27" s="263" t="str">
        <f t="shared" si="9"/>
        <v/>
      </c>
      <c r="I27" s="172" t="str">
        <f t="shared" si="4"/>
        <v/>
      </c>
      <c r="J27" s="127"/>
      <c r="K27" s="219"/>
      <c r="L27" s="166"/>
      <c r="M27" s="137"/>
      <c r="Q27" s="112">
        <f t="shared" si="5"/>
        <v>0</v>
      </c>
    </row>
    <row r="28" spans="1:17" ht="15" customHeight="1">
      <c r="A28" s="137"/>
      <c r="B28" s="424"/>
      <c r="C28" s="425"/>
      <c r="D28" s="268" t="str">
        <f t="shared" si="6"/>
        <v/>
      </c>
      <c r="E28" s="260" t="str">
        <f t="shared" si="7"/>
        <v/>
      </c>
      <c r="F28" s="169"/>
      <c r="G28" s="272" t="str">
        <f t="shared" si="8"/>
        <v/>
      </c>
      <c r="H28" s="264" t="str">
        <f t="shared" si="9"/>
        <v/>
      </c>
      <c r="I28" s="173" t="str">
        <f t="shared" si="4"/>
        <v/>
      </c>
      <c r="J28" s="151"/>
      <c r="K28" s="220"/>
      <c r="L28" s="167"/>
      <c r="M28" s="137"/>
      <c r="Q28" s="112">
        <f t="shared" si="5"/>
        <v>0</v>
      </c>
    </row>
    <row r="29" spans="1:17" ht="15" customHeight="1">
      <c r="A29" s="137"/>
      <c r="B29" s="426"/>
      <c r="C29" s="427"/>
      <c r="D29" s="269" t="str">
        <f t="shared" si="6"/>
        <v/>
      </c>
      <c r="E29" s="261" t="str">
        <f t="shared" si="7"/>
        <v/>
      </c>
      <c r="F29" s="170"/>
      <c r="G29" s="273" t="str">
        <f t="shared" si="8"/>
        <v/>
      </c>
      <c r="H29" s="265" t="str">
        <f t="shared" si="9"/>
        <v/>
      </c>
      <c r="I29" s="174" t="str">
        <f t="shared" si="4"/>
        <v/>
      </c>
      <c r="J29" s="126"/>
      <c r="K29" s="221"/>
      <c r="L29" s="222"/>
      <c r="M29" s="137"/>
      <c r="Q29" s="112">
        <f t="shared" si="5"/>
        <v>0</v>
      </c>
    </row>
    <row r="30" spans="1:17" ht="15" customHeight="1">
      <c r="A30" s="137"/>
      <c r="B30" s="430"/>
      <c r="C30" s="431"/>
      <c r="D30" s="267" t="str">
        <f t="shared" si="6"/>
        <v/>
      </c>
      <c r="E30" s="259" t="str">
        <f t="shared" si="7"/>
        <v/>
      </c>
      <c r="F30" s="168"/>
      <c r="G30" s="271" t="str">
        <f t="shared" si="8"/>
        <v/>
      </c>
      <c r="H30" s="263" t="str">
        <f t="shared" si="9"/>
        <v/>
      </c>
      <c r="I30" s="172" t="str">
        <f t="shared" si="4"/>
        <v/>
      </c>
      <c r="J30" s="127"/>
      <c r="K30" s="219"/>
      <c r="L30" s="166"/>
      <c r="M30" s="137"/>
      <c r="Q30" s="112">
        <f t="shared" si="5"/>
        <v>0</v>
      </c>
    </row>
    <row r="31" spans="1:17" ht="15" customHeight="1">
      <c r="A31" s="137"/>
      <c r="B31" s="424"/>
      <c r="C31" s="425"/>
      <c r="D31" s="268" t="str">
        <f t="shared" si="6"/>
        <v/>
      </c>
      <c r="E31" s="260" t="str">
        <f t="shared" si="7"/>
        <v/>
      </c>
      <c r="F31" s="169"/>
      <c r="G31" s="272" t="str">
        <f t="shared" si="8"/>
        <v/>
      </c>
      <c r="H31" s="264" t="str">
        <f t="shared" si="9"/>
        <v/>
      </c>
      <c r="I31" s="173" t="str">
        <f t="shared" si="4"/>
        <v/>
      </c>
      <c r="J31" s="151"/>
      <c r="K31" s="220"/>
      <c r="L31" s="167"/>
      <c r="M31" s="137"/>
      <c r="Q31" s="112">
        <f t="shared" si="5"/>
        <v>0</v>
      </c>
    </row>
    <row r="32" spans="1:17" ht="15" customHeight="1">
      <c r="A32" s="137"/>
      <c r="B32" s="426"/>
      <c r="C32" s="427"/>
      <c r="D32" s="269" t="str">
        <f t="shared" si="6"/>
        <v/>
      </c>
      <c r="E32" s="261" t="str">
        <f t="shared" si="7"/>
        <v/>
      </c>
      <c r="F32" s="170"/>
      <c r="G32" s="273" t="str">
        <f t="shared" si="8"/>
        <v/>
      </c>
      <c r="H32" s="265" t="str">
        <f t="shared" si="9"/>
        <v/>
      </c>
      <c r="I32" s="174" t="str">
        <f t="shared" si="4"/>
        <v/>
      </c>
      <c r="J32" s="126"/>
      <c r="K32" s="221"/>
      <c r="L32" s="222"/>
      <c r="M32" s="137"/>
      <c r="Q32" s="112">
        <f t="shared" si="5"/>
        <v>0</v>
      </c>
    </row>
    <row r="33" spans="1:17" ht="15" customHeight="1">
      <c r="A33" s="137"/>
      <c r="B33" s="430"/>
      <c r="C33" s="431"/>
      <c r="D33" s="267" t="str">
        <f t="shared" si="6"/>
        <v/>
      </c>
      <c r="E33" s="259" t="str">
        <f t="shared" si="7"/>
        <v/>
      </c>
      <c r="F33" s="168"/>
      <c r="G33" s="271" t="str">
        <f t="shared" si="8"/>
        <v/>
      </c>
      <c r="H33" s="263" t="str">
        <f t="shared" si="9"/>
        <v/>
      </c>
      <c r="I33" s="172" t="str">
        <f t="shared" si="4"/>
        <v/>
      </c>
      <c r="J33" s="127"/>
      <c r="K33" s="219"/>
      <c r="L33" s="166"/>
      <c r="M33" s="137"/>
      <c r="Q33" s="112">
        <f t="shared" si="5"/>
        <v>0</v>
      </c>
    </row>
    <row r="34" spans="1:17" ht="15" customHeight="1">
      <c r="A34" s="137"/>
      <c r="B34" s="424"/>
      <c r="C34" s="425"/>
      <c r="D34" s="268" t="str">
        <f t="shared" si="6"/>
        <v/>
      </c>
      <c r="E34" s="260" t="str">
        <f t="shared" si="7"/>
        <v/>
      </c>
      <c r="F34" s="169"/>
      <c r="G34" s="272" t="str">
        <f t="shared" si="8"/>
        <v/>
      </c>
      <c r="H34" s="264" t="str">
        <f t="shared" si="9"/>
        <v/>
      </c>
      <c r="I34" s="173" t="str">
        <f t="shared" si="4"/>
        <v/>
      </c>
      <c r="J34" s="151"/>
      <c r="K34" s="220"/>
      <c r="L34" s="167"/>
      <c r="M34" s="137"/>
      <c r="Q34" s="112">
        <f t="shared" si="5"/>
        <v>0</v>
      </c>
    </row>
    <row r="35" spans="1:17" ht="15" customHeight="1">
      <c r="A35" s="137"/>
      <c r="B35" s="426"/>
      <c r="C35" s="427"/>
      <c r="D35" s="269" t="str">
        <f t="shared" si="6"/>
        <v/>
      </c>
      <c r="E35" s="261" t="str">
        <f t="shared" si="7"/>
        <v/>
      </c>
      <c r="F35" s="170"/>
      <c r="G35" s="273" t="str">
        <f t="shared" si="8"/>
        <v/>
      </c>
      <c r="H35" s="265" t="str">
        <f t="shared" si="9"/>
        <v/>
      </c>
      <c r="I35" s="174" t="str">
        <f t="shared" si="4"/>
        <v/>
      </c>
      <c r="J35" s="126"/>
      <c r="K35" s="221"/>
      <c r="L35" s="222"/>
      <c r="M35" s="137"/>
      <c r="Q35" s="112">
        <f t="shared" si="5"/>
        <v>0</v>
      </c>
    </row>
    <row r="36" spans="1:17" ht="15" customHeight="1">
      <c r="A36" s="137"/>
      <c r="B36" s="430"/>
      <c r="C36" s="431"/>
      <c r="D36" s="267" t="str">
        <f t="shared" si="6"/>
        <v/>
      </c>
      <c r="E36" s="259" t="str">
        <f t="shared" si="7"/>
        <v/>
      </c>
      <c r="F36" s="168"/>
      <c r="G36" s="271" t="str">
        <f t="shared" si="8"/>
        <v/>
      </c>
      <c r="H36" s="263" t="str">
        <f t="shared" si="9"/>
        <v/>
      </c>
      <c r="I36" s="172" t="str">
        <f t="shared" si="4"/>
        <v/>
      </c>
      <c r="J36" s="127"/>
      <c r="K36" s="219"/>
      <c r="L36" s="166"/>
      <c r="M36" s="137"/>
      <c r="Q36" s="112">
        <f t="shared" si="5"/>
        <v>0</v>
      </c>
    </row>
    <row r="37" spans="1:17" ht="15" customHeight="1">
      <c r="A37" s="137"/>
      <c r="B37" s="424"/>
      <c r="C37" s="425"/>
      <c r="D37" s="268" t="str">
        <f t="shared" si="6"/>
        <v/>
      </c>
      <c r="E37" s="260" t="str">
        <f t="shared" si="7"/>
        <v/>
      </c>
      <c r="F37" s="169"/>
      <c r="G37" s="272" t="str">
        <f t="shared" si="8"/>
        <v/>
      </c>
      <c r="H37" s="264" t="str">
        <f t="shared" si="9"/>
        <v/>
      </c>
      <c r="I37" s="173" t="str">
        <f t="shared" si="4"/>
        <v/>
      </c>
      <c r="J37" s="151"/>
      <c r="K37" s="220"/>
      <c r="L37" s="167"/>
      <c r="M37" s="137"/>
      <c r="Q37" s="112">
        <f t="shared" si="5"/>
        <v>0</v>
      </c>
    </row>
    <row r="38" spans="1:17" ht="15" customHeight="1">
      <c r="A38" s="137"/>
      <c r="B38" s="426"/>
      <c r="C38" s="427"/>
      <c r="D38" s="269" t="str">
        <f t="shared" si="6"/>
        <v/>
      </c>
      <c r="E38" s="261" t="str">
        <f t="shared" si="7"/>
        <v/>
      </c>
      <c r="F38" s="170"/>
      <c r="G38" s="273" t="str">
        <f t="shared" si="8"/>
        <v/>
      </c>
      <c r="H38" s="265" t="str">
        <f t="shared" si="9"/>
        <v/>
      </c>
      <c r="I38" s="174" t="str">
        <f t="shared" si="4"/>
        <v/>
      </c>
      <c r="J38" s="126"/>
      <c r="K38" s="221"/>
      <c r="L38" s="222"/>
      <c r="M38" s="137"/>
      <c r="Q38" s="112">
        <f t="shared" si="5"/>
        <v>0</v>
      </c>
    </row>
    <row r="39" spans="1:17" ht="15" customHeight="1">
      <c r="A39" s="137"/>
      <c r="B39" s="424"/>
      <c r="C39" s="425"/>
      <c r="D39" s="267" t="str">
        <f t="shared" si="6"/>
        <v/>
      </c>
      <c r="E39" s="259" t="str">
        <f t="shared" si="7"/>
        <v/>
      </c>
      <c r="F39" s="169"/>
      <c r="G39" s="271" t="str">
        <f t="shared" si="8"/>
        <v/>
      </c>
      <c r="H39" s="263" t="str">
        <f t="shared" si="9"/>
        <v/>
      </c>
      <c r="I39" s="172" t="str">
        <f t="shared" si="4"/>
        <v/>
      </c>
      <c r="J39" s="151"/>
      <c r="K39" s="220"/>
      <c r="L39" s="167"/>
      <c r="M39" s="137"/>
      <c r="Q39" s="112">
        <f t="shared" si="5"/>
        <v>0</v>
      </c>
    </row>
    <row r="40" spans="1:17" ht="15" customHeight="1">
      <c r="A40" s="137"/>
      <c r="B40" s="424"/>
      <c r="C40" s="425"/>
      <c r="D40" s="268" t="str">
        <f t="shared" si="6"/>
        <v/>
      </c>
      <c r="E40" s="260" t="str">
        <f t="shared" si="7"/>
        <v/>
      </c>
      <c r="F40" s="169"/>
      <c r="G40" s="272" t="str">
        <f t="shared" si="8"/>
        <v/>
      </c>
      <c r="H40" s="264" t="str">
        <f t="shared" si="9"/>
        <v/>
      </c>
      <c r="I40" s="173" t="str">
        <f t="shared" si="4"/>
        <v/>
      </c>
      <c r="J40" s="151"/>
      <c r="K40" s="220"/>
      <c r="L40" s="167"/>
      <c r="M40" s="137"/>
      <c r="Q40" s="112">
        <f t="shared" si="5"/>
        <v>0</v>
      </c>
    </row>
    <row r="41" spans="1:17" ht="15" customHeight="1" thickBot="1">
      <c r="B41" s="428"/>
      <c r="C41" s="429"/>
      <c r="D41" s="270" t="str">
        <f t="shared" si="6"/>
        <v/>
      </c>
      <c r="E41" s="262" t="str">
        <f t="shared" si="7"/>
        <v/>
      </c>
      <c r="F41" s="171"/>
      <c r="G41" s="274" t="str">
        <f t="shared" si="8"/>
        <v/>
      </c>
      <c r="H41" s="266" t="str">
        <f t="shared" si="9"/>
        <v/>
      </c>
      <c r="I41" s="175" t="str">
        <f t="shared" si="4"/>
        <v/>
      </c>
      <c r="J41" s="128"/>
      <c r="K41" s="223"/>
      <c r="L41" s="224"/>
      <c r="Q41" s="112">
        <f t="shared" si="5"/>
        <v>0</v>
      </c>
    </row>
    <row r="42" spans="1:17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7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7" ht="12.95" customHeight="1" thickBot="1">
      <c r="A44" s="137"/>
      <c r="B44" s="113"/>
      <c r="C44" s="113"/>
      <c r="D44" s="140"/>
      <c r="E44" s="140"/>
      <c r="F44" s="140"/>
      <c r="G44" s="140"/>
      <c r="H44" s="140"/>
      <c r="I44" s="114"/>
      <c r="J44" s="114" t="s">
        <v>307</v>
      </c>
      <c r="K44" s="114"/>
      <c r="L44" s="115"/>
      <c r="M44" s="137"/>
    </row>
    <row r="45" spans="1:17" ht="15" customHeight="1">
      <c r="A45" s="137"/>
      <c r="B45" s="212" t="s">
        <v>243</v>
      </c>
      <c r="C45" s="438"/>
      <c r="D45" s="439"/>
      <c r="E45" s="439"/>
      <c r="F45" s="439"/>
      <c r="G45" s="439"/>
      <c r="H45" s="439"/>
      <c r="I45" s="439"/>
      <c r="J45" s="120" t="s">
        <v>308</v>
      </c>
      <c r="K45" s="121"/>
      <c r="L45" s="218"/>
      <c r="M45" s="137"/>
    </row>
    <row r="46" spans="1:17" ht="28.5" customHeight="1" thickBot="1">
      <c r="A46" s="137"/>
      <c r="B46" s="152" t="s">
        <v>314</v>
      </c>
      <c r="C46" s="436"/>
      <c r="D46" s="437"/>
      <c r="E46" s="437"/>
      <c r="F46" s="437"/>
      <c r="G46" s="437"/>
      <c r="H46" s="437"/>
      <c r="I46" s="437"/>
      <c r="J46" s="153" t="s">
        <v>309</v>
      </c>
      <c r="K46" s="154"/>
      <c r="L46" s="155"/>
      <c r="M46" s="137"/>
    </row>
    <row r="47" spans="1:17" ht="26.25" customHeight="1" thickBot="1">
      <c r="A47" s="137"/>
      <c r="B47" s="114"/>
      <c r="C47" s="114"/>
      <c r="D47" s="114"/>
      <c r="E47" s="114"/>
      <c r="F47" s="123"/>
      <c r="G47" s="124"/>
      <c r="H47" s="124"/>
      <c r="I47" s="114"/>
      <c r="J47" s="114" t="s">
        <v>310</v>
      </c>
      <c r="K47" s="122"/>
      <c r="L47" s="114"/>
      <c r="M47" s="137"/>
    </row>
    <row r="48" spans="1:17" ht="21.75" customHeight="1">
      <c r="A48" s="137"/>
      <c r="B48" s="443" t="s">
        <v>177</v>
      </c>
      <c r="C48" s="444"/>
      <c r="D48" s="445" t="s">
        <v>242</v>
      </c>
      <c r="E48" s="446"/>
      <c r="F48" s="156" t="s">
        <v>178</v>
      </c>
      <c r="G48" s="445" t="s">
        <v>179</v>
      </c>
      <c r="H48" s="446"/>
      <c r="I48" s="360" t="s">
        <v>156</v>
      </c>
      <c r="J48" s="360"/>
      <c r="K48" s="432" t="s">
        <v>381</v>
      </c>
      <c r="L48" s="433"/>
      <c r="M48" s="138"/>
    </row>
    <row r="49" spans="1:17" ht="15" customHeight="1">
      <c r="A49" s="137"/>
      <c r="B49" s="430"/>
      <c r="C49" s="431"/>
      <c r="D49" s="267" t="str">
        <f>+IF(O49="","",IF(O49&gt;0,INT(O49),IF(O49&lt;=-1,ROUNDDOWN(O49,0),IF(O49=0,"","-0"))))</f>
        <v/>
      </c>
      <c r="E49" s="259" t="str">
        <f>+IF(OR(O49="",Q49=0),"",Q49)</f>
        <v/>
      </c>
      <c r="F49" s="168"/>
      <c r="G49" s="271" t="str">
        <f>+IF(OR(P49="",F49="式"),"",IF(INT(P49),INT(P49),"0"))</f>
        <v/>
      </c>
      <c r="H49" s="263" t="str">
        <f>+IF(OR(P49="",F49="式"),"",IF(P49-INT(P49),P49-INT(P49),""))</f>
        <v/>
      </c>
      <c r="I49" s="172" t="str">
        <f>IF(O49="","",O49*P49)</f>
        <v/>
      </c>
      <c r="J49" s="275"/>
      <c r="K49" s="219"/>
      <c r="L49" s="166"/>
      <c r="M49" s="137"/>
      <c r="Q49" s="112">
        <f>ABS(O49)-INT(ABS(O49))</f>
        <v>0</v>
      </c>
    </row>
    <row r="50" spans="1:17" ht="15" customHeight="1">
      <c r="A50" s="137"/>
      <c r="B50" s="424"/>
      <c r="C50" s="425"/>
      <c r="D50" s="268" t="str">
        <f t="shared" ref="D50:D52" si="10">+IF(O50="","",IF(O50&gt;0,INT(O50),IF(O50&lt;=-1,ROUNDDOWN(O50,0),IF(O50=0,"","-0"))))</f>
        <v/>
      </c>
      <c r="E50" s="260" t="str">
        <f t="shared" ref="E50:E52" si="11">+IF(OR(O50="",Q50=0),"",Q50)</f>
        <v/>
      </c>
      <c r="F50" s="169"/>
      <c r="G50" s="272" t="str">
        <f>+IF(OR(P50="",F50="式"),"",IF(INT(P50),INT(P50),"0"))</f>
        <v/>
      </c>
      <c r="H50" s="264" t="str">
        <f>+IF(OR(P50="",F50="式"),"",IF(P50-INT(P50),P50-INT(P50),""))</f>
        <v/>
      </c>
      <c r="I50" s="173" t="str">
        <f t="shared" ref="I50:I84" si="12">IF(O50="","",O50*P50)</f>
        <v/>
      </c>
      <c r="J50" s="276"/>
      <c r="K50" s="220" t="s">
        <v>311</v>
      </c>
      <c r="L50" s="167"/>
      <c r="M50" s="137"/>
      <c r="Q50" s="112">
        <f t="shared" ref="Q50:Q84" si="13">ABS(O50)-INT(ABS(O50))</f>
        <v>0</v>
      </c>
    </row>
    <row r="51" spans="1:17" ht="15" customHeight="1">
      <c r="A51" s="137"/>
      <c r="B51" s="426"/>
      <c r="C51" s="427"/>
      <c r="D51" s="269" t="str">
        <f t="shared" si="10"/>
        <v/>
      </c>
      <c r="E51" s="261" t="str">
        <f t="shared" si="11"/>
        <v/>
      </c>
      <c r="F51" s="170"/>
      <c r="G51" s="273" t="str">
        <f>+IF(OR(P51="",F51="式"),"",IF(INT(P51),INT(P51),"0"))</f>
        <v/>
      </c>
      <c r="H51" s="265" t="str">
        <f>+IF(OR(P51="",F51="式"),"",IF(P51-INT(P51),P51-INT(P51),""))</f>
        <v/>
      </c>
      <c r="I51" s="174" t="str">
        <f t="shared" si="12"/>
        <v/>
      </c>
      <c r="J51" s="277"/>
      <c r="K51" s="221" t="s">
        <v>311</v>
      </c>
      <c r="L51" s="222"/>
      <c r="M51" s="137"/>
      <c r="Q51" s="112">
        <f t="shared" si="13"/>
        <v>0</v>
      </c>
    </row>
    <row r="52" spans="1:17" ht="15" customHeight="1">
      <c r="A52" s="137"/>
      <c r="B52" s="430"/>
      <c r="C52" s="431"/>
      <c r="D52" s="267" t="str">
        <f t="shared" si="10"/>
        <v/>
      </c>
      <c r="E52" s="259" t="str">
        <f t="shared" si="11"/>
        <v/>
      </c>
      <c r="F52" s="168"/>
      <c r="G52" s="271" t="str">
        <f t="shared" ref="G52:G84" si="14">+IF(OR(P52="",F52="式"),"",IF(INT(P52),INT(P52),"0"))</f>
        <v/>
      </c>
      <c r="H52" s="263" t="str">
        <f t="shared" ref="H52:H84" si="15">+IF(OR(P52="",F52="式"),"",IF(P52-INT(P52),P52-INT(P52),""))</f>
        <v/>
      </c>
      <c r="I52" s="172" t="str">
        <f t="shared" si="12"/>
        <v/>
      </c>
      <c r="J52" s="127"/>
      <c r="K52" s="219" t="s">
        <v>311</v>
      </c>
      <c r="L52" s="166"/>
      <c r="M52" s="137"/>
      <c r="Q52" s="112">
        <f t="shared" si="13"/>
        <v>0</v>
      </c>
    </row>
    <row r="53" spans="1:17" ht="15" customHeight="1">
      <c r="A53" s="137"/>
      <c r="B53" s="424"/>
      <c r="C53" s="425"/>
      <c r="D53" s="268" t="str">
        <f t="shared" ref="D53:D84" si="16">+IF(O53="","",IF(O53&gt;0,INT(O53),IF(O53&lt;=-1,ROUNDDOWN(O53,0),IF(O53=0,"","-0"))))</f>
        <v/>
      </c>
      <c r="E53" s="260" t="str">
        <f t="shared" ref="E53:E84" si="17">+IF(OR(O53="",Q53=0),"",Q53)</f>
        <v/>
      </c>
      <c r="F53" s="169"/>
      <c r="G53" s="272" t="str">
        <f t="shared" si="14"/>
        <v/>
      </c>
      <c r="H53" s="264" t="str">
        <f t="shared" si="15"/>
        <v/>
      </c>
      <c r="I53" s="173" t="str">
        <f t="shared" si="12"/>
        <v/>
      </c>
      <c r="J53" s="151"/>
      <c r="K53" s="220" t="s">
        <v>311</v>
      </c>
      <c r="L53" s="167"/>
      <c r="M53" s="137"/>
      <c r="Q53" s="112">
        <f t="shared" si="13"/>
        <v>0</v>
      </c>
    </row>
    <row r="54" spans="1:17" ht="15" customHeight="1">
      <c r="A54" s="137"/>
      <c r="B54" s="426"/>
      <c r="C54" s="427"/>
      <c r="D54" s="269" t="str">
        <f t="shared" si="16"/>
        <v/>
      </c>
      <c r="E54" s="261" t="str">
        <f t="shared" si="17"/>
        <v/>
      </c>
      <c r="F54" s="170"/>
      <c r="G54" s="273" t="str">
        <f t="shared" si="14"/>
        <v/>
      </c>
      <c r="H54" s="265" t="str">
        <f t="shared" si="15"/>
        <v/>
      </c>
      <c r="I54" s="174" t="str">
        <f t="shared" si="12"/>
        <v/>
      </c>
      <c r="J54" s="126"/>
      <c r="K54" s="221" t="s">
        <v>311</v>
      </c>
      <c r="L54" s="222"/>
      <c r="M54" s="137"/>
      <c r="Q54" s="112">
        <f t="shared" si="13"/>
        <v>0</v>
      </c>
    </row>
    <row r="55" spans="1:17" ht="15" customHeight="1">
      <c r="A55" s="137"/>
      <c r="B55" s="430"/>
      <c r="C55" s="431"/>
      <c r="D55" s="267" t="str">
        <f t="shared" si="16"/>
        <v/>
      </c>
      <c r="E55" s="259" t="str">
        <f t="shared" si="17"/>
        <v/>
      </c>
      <c r="F55" s="168"/>
      <c r="G55" s="271" t="str">
        <f t="shared" si="14"/>
        <v/>
      </c>
      <c r="H55" s="263" t="str">
        <f t="shared" si="15"/>
        <v/>
      </c>
      <c r="I55" s="172" t="str">
        <f t="shared" si="12"/>
        <v/>
      </c>
      <c r="J55" s="127"/>
      <c r="K55" s="219"/>
      <c r="L55" s="166"/>
      <c r="M55" s="137"/>
      <c r="Q55" s="112">
        <f t="shared" si="13"/>
        <v>0</v>
      </c>
    </row>
    <row r="56" spans="1:17" ht="15" customHeight="1">
      <c r="A56" s="137"/>
      <c r="B56" s="424"/>
      <c r="C56" s="425"/>
      <c r="D56" s="268" t="str">
        <f t="shared" si="16"/>
        <v/>
      </c>
      <c r="E56" s="260" t="str">
        <f t="shared" si="17"/>
        <v/>
      </c>
      <c r="F56" s="169"/>
      <c r="G56" s="272" t="str">
        <f t="shared" si="14"/>
        <v/>
      </c>
      <c r="H56" s="264" t="str">
        <f t="shared" si="15"/>
        <v/>
      </c>
      <c r="I56" s="173" t="str">
        <f t="shared" si="12"/>
        <v/>
      </c>
      <c r="J56" s="151"/>
      <c r="K56" s="220"/>
      <c r="L56" s="167"/>
      <c r="M56" s="137"/>
      <c r="Q56" s="112">
        <f t="shared" si="13"/>
        <v>0</v>
      </c>
    </row>
    <row r="57" spans="1:17" ht="15" customHeight="1">
      <c r="A57" s="137"/>
      <c r="B57" s="426"/>
      <c r="C57" s="427"/>
      <c r="D57" s="269" t="str">
        <f t="shared" si="16"/>
        <v/>
      </c>
      <c r="E57" s="261" t="str">
        <f t="shared" si="17"/>
        <v/>
      </c>
      <c r="F57" s="170"/>
      <c r="G57" s="273" t="str">
        <f t="shared" si="14"/>
        <v/>
      </c>
      <c r="H57" s="265" t="str">
        <f t="shared" si="15"/>
        <v/>
      </c>
      <c r="I57" s="174" t="str">
        <f t="shared" si="12"/>
        <v/>
      </c>
      <c r="J57" s="126"/>
      <c r="K57" s="221"/>
      <c r="L57" s="222"/>
      <c r="M57" s="137"/>
      <c r="Q57" s="112">
        <f t="shared" si="13"/>
        <v>0</v>
      </c>
    </row>
    <row r="58" spans="1:17" ht="15" customHeight="1">
      <c r="A58" s="137"/>
      <c r="B58" s="430"/>
      <c r="C58" s="431"/>
      <c r="D58" s="267" t="str">
        <f t="shared" si="16"/>
        <v/>
      </c>
      <c r="E58" s="259" t="str">
        <f t="shared" si="17"/>
        <v/>
      </c>
      <c r="F58" s="168"/>
      <c r="G58" s="271" t="str">
        <f t="shared" si="14"/>
        <v/>
      </c>
      <c r="H58" s="263" t="str">
        <f t="shared" si="15"/>
        <v/>
      </c>
      <c r="I58" s="172" t="str">
        <f t="shared" si="12"/>
        <v/>
      </c>
      <c r="J58" s="127"/>
      <c r="K58" s="219"/>
      <c r="L58" s="166"/>
      <c r="M58" s="137"/>
      <c r="Q58" s="112">
        <f t="shared" si="13"/>
        <v>0</v>
      </c>
    </row>
    <row r="59" spans="1:17" ht="15" customHeight="1">
      <c r="A59" s="137"/>
      <c r="B59" s="424"/>
      <c r="C59" s="425"/>
      <c r="D59" s="268" t="str">
        <f t="shared" si="16"/>
        <v/>
      </c>
      <c r="E59" s="260" t="str">
        <f t="shared" si="17"/>
        <v/>
      </c>
      <c r="F59" s="169"/>
      <c r="G59" s="272" t="str">
        <f t="shared" si="14"/>
        <v/>
      </c>
      <c r="H59" s="264" t="str">
        <f t="shared" si="15"/>
        <v/>
      </c>
      <c r="I59" s="173" t="str">
        <f t="shared" si="12"/>
        <v/>
      </c>
      <c r="J59" s="151"/>
      <c r="K59" s="220"/>
      <c r="L59" s="167"/>
      <c r="M59" s="137"/>
      <c r="Q59" s="112">
        <f t="shared" si="13"/>
        <v>0</v>
      </c>
    </row>
    <row r="60" spans="1:17" ht="15" customHeight="1">
      <c r="A60" s="137"/>
      <c r="B60" s="426"/>
      <c r="C60" s="427"/>
      <c r="D60" s="269" t="str">
        <f t="shared" si="16"/>
        <v/>
      </c>
      <c r="E60" s="261" t="str">
        <f t="shared" si="17"/>
        <v/>
      </c>
      <c r="F60" s="170"/>
      <c r="G60" s="273" t="str">
        <f t="shared" si="14"/>
        <v/>
      </c>
      <c r="H60" s="265" t="str">
        <f t="shared" si="15"/>
        <v/>
      </c>
      <c r="I60" s="174" t="str">
        <f t="shared" si="12"/>
        <v/>
      </c>
      <c r="J60" s="126"/>
      <c r="K60" s="221"/>
      <c r="L60" s="222"/>
      <c r="M60" s="137"/>
      <c r="Q60" s="112">
        <f t="shared" si="13"/>
        <v>0</v>
      </c>
    </row>
    <row r="61" spans="1:17" ht="15" customHeight="1">
      <c r="A61" s="137"/>
      <c r="B61" s="430"/>
      <c r="C61" s="431"/>
      <c r="D61" s="267" t="str">
        <f t="shared" si="16"/>
        <v/>
      </c>
      <c r="E61" s="259" t="str">
        <f t="shared" si="17"/>
        <v/>
      </c>
      <c r="F61" s="168"/>
      <c r="G61" s="271" t="str">
        <f t="shared" si="14"/>
        <v/>
      </c>
      <c r="H61" s="263" t="str">
        <f t="shared" si="15"/>
        <v/>
      </c>
      <c r="I61" s="172" t="str">
        <f t="shared" si="12"/>
        <v/>
      </c>
      <c r="J61" s="127"/>
      <c r="K61" s="219"/>
      <c r="L61" s="166"/>
      <c r="M61" s="137"/>
      <c r="Q61" s="112">
        <f t="shared" si="13"/>
        <v>0</v>
      </c>
    </row>
    <row r="62" spans="1:17" ht="15" customHeight="1">
      <c r="A62" s="137"/>
      <c r="B62" s="424"/>
      <c r="C62" s="425"/>
      <c r="D62" s="268" t="str">
        <f t="shared" si="16"/>
        <v/>
      </c>
      <c r="E62" s="260" t="str">
        <f t="shared" si="17"/>
        <v/>
      </c>
      <c r="F62" s="169"/>
      <c r="G62" s="272" t="str">
        <f t="shared" si="14"/>
        <v/>
      </c>
      <c r="H62" s="264" t="str">
        <f t="shared" si="15"/>
        <v/>
      </c>
      <c r="I62" s="173" t="str">
        <f t="shared" si="12"/>
        <v/>
      </c>
      <c r="J62" s="151"/>
      <c r="K62" s="220"/>
      <c r="L62" s="167"/>
      <c r="M62" s="137"/>
      <c r="Q62" s="112">
        <f t="shared" si="13"/>
        <v>0</v>
      </c>
    </row>
    <row r="63" spans="1:17" ht="15" customHeight="1">
      <c r="A63" s="137"/>
      <c r="B63" s="426"/>
      <c r="C63" s="427"/>
      <c r="D63" s="269" t="str">
        <f t="shared" si="16"/>
        <v/>
      </c>
      <c r="E63" s="261" t="str">
        <f t="shared" si="17"/>
        <v/>
      </c>
      <c r="F63" s="170"/>
      <c r="G63" s="273" t="str">
        <f t="shared" si="14"/>
        <v/>
      </c>
      <c r="H63" s="265" t="str">
        <f t="shared" si="15"/>
        <v/>
      </c>
      <c r="I63" s="174" t="str">
        <f t="shared" si="12"/>
        <v/>
      </c>
      <c r="J63" s="126"/>
      <c r="K63" s="221"/>
      <c r="L63" s="222"/>
      <c r="M63" s="137"/>
      <c r="Q63" s="112">
        <f t="shared" si="13"/>
        <v>0</v>
      </c>
    </row>
    <row r="64" spans="1:17" ht="15" customHeight="1">
      <c r="A64" s="137"/>
      <c r="B64" s="430"/>
      <c r="C64" s="431"/>
      <c r="D64" s="267" t="str">
        <f t="shared" si="16"/>
        <v/>
      </c>
      <c r="E64" s="259" t="str">
        <f t="shared" si="17"/>
        <v/>
      </c>
      <c r="F64" s="168"/>
      <c r="G64" s="271" t="str">
        <f t="shared" si="14"/>
        <v/>
      </c>
      <c r="H64" s="263" t="str">
        <f t="shared" si="15"/>
        <v/>
      </c>
      <c r="I64" s="172" t="str">
        <f t="shared" si="12"/>
        <v/>
      </c>
      <c r="J64" s="127"/>
      <c r="K64" s="219"/>
      <c r="L64" s="166"/>
      <c r="M64" s="137"/>
      <c r="Q64" s="112">
        <f t="shared" si="13"/>
        <v>0</v>
      </c>
    </row>
    <row r="65" spans="1:17" ht="15" customHeight="1">
      <c r="A65" s="137"/>
      <c r="B65" s="424"/>
      <c r="C65" s="425"/>
      <c r="D65" s="268" t="str">
        <f t="shared" si="16"/>
        <v/>
      </c>
      <c r="E65" s="260" t="str">
        <f t="shared" si="17"/>
        <v/>
      </c>
      <c r="F65" s="169"/>
      <c r="G65" s="272" t="str">
        <f t="shared" si="14"/>
        <v/>
      </c>
      <c r="H65" s="264" t="str">
        <f t="shared" si="15"/>
        <v/>
      </c>
      <c r="I65" s="173" t="str">
        <f t="shared" si="12"/>
        <v/>
      </c>
      <c r="J65" s="151"/>
      <c r="K65" s="220"/>
      <c r="L65" s="167"/>
      <c r="M65" s="137"/>
      <c r="Q65" s="112">
        <f t="shared" si="13"/>
        <v>0</v>
      </c>
    </row>
    <row r="66" spans="1:17" ht="15" customHeight="1">
      <c r="A66" s="137"/>
      <c r="B66" s="426"/>
      <c r="C66" s="427"/>
      <c r="D66" s="269" t="str">
        <f t="shared" si="16"/>
        <v/>
      </c>
      <c r="E66" s="261" t="str">
        <f t="shared" si="17"/>
        <v/>
      </c>
      <c r="F66" s="170"/>
      <c r="G66" s="273" t="str">
        <f t="shared" si="14"/>
        <v/>
      </c>
      <c r="H66" s="265" t="str">
        <f t="shared" si="15"/>
        <v/>
      </c>
      <c r="I66" s="174" t="str">
        <f t="shared" si="12"/>
        <v/>
      </c>
      <c r="J66" s="126"/>
      <c r="K66" s="221"/>
      <c r="L66" s="222"/>
      <c r="M66" s="137"/>
      <c r="Q66" s="112">
        <f t="shared" si="13"/>
        <v>0</v>
      </c>
    </row>
    <row r="67" spans="1:17" ht="15" customHeight="1">
      <c r="A67" s="137"/>
      <c r="B67" s="430"/>
      <c r="C67" s="431"/>
      <c r="D67" s="267" t="str">
        <f t="shared" si="16"/>
        <v/>
      </c>
      <c r="E67" s="259" t="str">
        <f t="shared" si="17"/>
        <v/>
      </c>
      <c r="F67" s="168"/>
      <c r="G67" s="271" t="str">
        <f t="shared" si="14"/>
        <v/>
      </c>
      <c r="H67" s="263" t="str">
        <f t="shared" si="15"/>
        <v/>
      </c>
      <c r="I67" s="172" t="str">
        <f t="shared" si="12"/>
        <v/>
      </c>
      <c r="J67" s="127"/>
      <c r="K67" s="219"/>
      <c r="L67" s="166"/>
      <c r="M67" s="137"/>
      <c r="Q67" s="112">
        <f t="shared" si="13"/>
        <v>0</v>
      </c>
    </row>
    <row r="68" spans="1:17" ht="15" customHeight="1">
      <c r="A68" s="137"/>
      <c r="B68" s="424"/>
      <c r="C68" s="425"/>
      <c r="D68" s="268" t="str">
        <f t="shared" si="16"/>
        <v/>
      </c>
      <c r="E68" s="260" t="str">
        <f t="shared" si="17"/>
        <v/>
      </c>
      <c r="F68" s="169"/>
      <c r="G68" s="272" t="str">
        <f t="shared" si="14"/>
        <v/>
      </c>
      <c r="H68" s="264" t="str">
        <f t="shared" si="15"/>
        <v/>
      </c>
      <c r="I68" s="173" t="str">
        <f t="shared" si="12"/>
        <v/>
      </c>
      <c r="J68" s="151"/>
      <c r="K68" s="220"/>
      <c r="L68" s="167"/>
      <c r="M68" s="137"/>
      <c r="Q68" s="112">
        <f t="shared" si="13"/>
        <v>0</v>
      </c>
    </row>
    <row r="69" spans="1:17" ht="15" customHeight="1">
      <c r="A69" s="137"/>
      <c r="B69" s="426"/>
      <c r="C69" s="427"/>
      <c r="D69" s="269" t="str">
        <f t="shared" si="16"/>
        <v/>
      </c>
      <c r="E69" s="261" t="str">
        <f t="shared" si="17"/>
        <v/>
      </c>
      <c r="F69" s="170"/>
      <c r="G69" s="273" t="str">
        <f t="shared" si="14"/>
        <v/>
      </c>
      <c r="H69" s="265" t="str">
        <f t="shared" si="15"/>
        <v/>
      </c>
      <c r="I69" s="174" t="str">
        <f t="shared" si="12"/>
        <v/>
      </c>
      <c r="J69" s="126"/>
      <c r="K69" s="221"/>
      <c r="L69" s="222"/>
      <c r="M69" s="137"/>
      <c r="Q69" s="112">
        <f t="shared" si="13"/>
        <v>0</v>
      </c>
    </row>
    <row r="70" spans="1:17" ht="15" customHeight="1">
      <c r="A70" s="137"/>
      <c r="B70" s="430"/>
      <c r="C70" s="431"/>
      <c r="D70" s="267" t="str">
        <f t="shared" si="16"/>
        <v/>
      </c>
      <c r="E70" s="259" t="str">
        <f t="shared" si="17"/>
        <v/>
      </c>
      <c r="F70" s="168"/>
      <c r="G70" s="271" t="str">
        <f t="shared" si="14"/>
        <v/>
      </c>
      <c r="H70" s="263" t="str">
        <f t="shared" si="15"/>
        <v/>
      </c>
      <c r="I70" s="172" t="str">
        <f t="shared" si="12"/>
        <v/>
      </c>
      <c r="J70" s="127"/>
      <c r="K70" s="219"/>
      <c r="L70" s="166"/>
      <c r="M70" s="137"/>
      <c r="Q70" s="112">
        <f t="shared" si="13"/>
        <v>0</v>
      </c>
    </row>
    <row r="71" spans="1:17" ht="15" customHeight="1">
      <c r="A71" s="137"/>
      <c r="B71" s="424"/>
      <c r="C71" s="425"/>
      <c r="D71" s="268" t="str">
        <f t="shared" si="16"/>
        <v/>
      </c>
      <c r="E71" s="260" t="str">
        <f t="shared" si="17"/>
        <v/>
      </c>
      <c r="F71" s="169"/>
      <c r="G71" s="272" t="str">
        <f t="shared" si="14"/>
        <v/>
      </c>
      <c r="H71" s="264" t="str">
        <f t="shared" si="15"/>
        <v/>
      </c>
      <c r="I71" s="173" t="str">
        <f t="shared" si="12"/>
        <v/>
      </c>
      <c r="J71" s="151"/>
      <c r="K71" s="220"/>
      <c r="L71" s="167"/>
      <c r="M71" s="137"/>
      <c r="Q71" s="112">
        <f t="shared" si="13"/>
        <v>0</v>
      </c>
    </row>
    <row r="72" spans="1:17" ht="15" customHeight="1">
      <c r="A72" s="137"/>
      <c r="B72" s="426"/>
      <c r="C72" s="427"/>
      <c r="D72" s="269" t="str">
        <f t="shared" si="16"/>
        <v/>
      </c>
      <c r="E72" s="261" t="str">
        <f t="shared" si="17"/>
        <v/>
      </c>
      <c r="F72" s="170"/>
      <c r="G72" s="273" t="str">
        <f t="shared" si="14"/>
        <v/>
      </c>
      <c r="H72" s="265" t="str">
        <f t="shared" si="15"/>
        <v/>
      </c>
      <c r="I72" s="174" t="str">
        <f t="shared" si="12"/>
        <v/>
      </c>
      <c r="J72" s="126"/>
      <c r="K72" s="221"/>
      <c r="L72" s="222"/>
      <c r="M72" s="137"/>
      <c r="Q72" s="112">
        <f t="shared" si="13"/>
        <v>0</v>
      </c>
    </row>
    <row r="73" spans="1:17" ht="15" customHeight="1">
      <c r="A73" s="137"/>
      <c r="B73" s="430"/>
      <c r="C73" s="431"/>
      <c r="D73" s="267" t="str">
        <f t="shared" si="16"/>
        <v/>
      </c>
      <c r="E73" s="259" t="str">
        <f t="shared" si="17"/>
        <v/>
      </c>
      <c r="F73" s="168"/>
      <c r="G73" s="271" t="str">
        <f t="shared" si="14"/>
        <v/>
      </c>
      <c r="H73" s="263" t="str">
        <f t="shared" si="15"/>
        <v/>
      </c>
      <c r="I73" s="172" t="str">
        <f t="shared" si="12"/>
        <v/>
      </c>
      <c r="J73" s="127"/>
      <c r="K73" s="219"/>
      <c r="L73" s="166"/>
      <c r="M73" s="137"/>
      <c r="Q73" s="112">
        <f t="shared" si="13"/>
        <v>0</v>
      </c>
    </row>
    <row r="74" spans="1:17" ht="15" customHeight="1">
      <c r="A74" s="137"/>
      <c r="B74" s="424"/>
      <c r="C74" s="425"/>
      <c r="D74" s="268" t="str">
        <f t="shared" si="16"/>
        <v/>
      </c>
      <c r="E74" s="260" t="str">
        <f t="shared" si="17"/>
        <v/>
      </c>
      <c r="F74" s="169"/>
      <c r="G74" s="272" t="str">
        <f t="shared" si="14"/>
        <v/>
      </c>
      <c r="H74" s="264" t="str">
        <f t="shared" si="15"/>
        <v/>
      </c>
      <c r="I74" s="173" t="str">
        <f t="shared" si="12"/>
        <v/>
      </c>
      <c r="J74" s="151"/>
      <c r="K74" s="220"/>
      <c r="L74" s="167"/>
      <c r="M74" s="137"/>
      <c r="Q74" s="112">
        <f t="shared" si="13"/>
        <v>0</v>
      </c>
    </row>
    <row r="75" spans="1:17" ht="15" customHeight="1">
      <c r="A75" s="137"/>
      <c r="B75" s="426"/>
      <c r="C75" s="427"/>
      <c r="D75" s="269" t="str">
        <f t="shared" si="16"/>
        <v/>
      </c>
      <c r="E75" s="261" t="str">
        <f t="shared" si="17"/>
        <v/>
      </c>
      <c r="F75" s="170"/>
      <c r="G75" s="273" t="str">
        <f t="shared" si="14"/>
        <v/>
      </c>
      <c r="H75" s="265" t="str">
        <f t="shared" si="15"/>
        <v/>
      </c>
      <c r="I75" s="174" t="str">
        <f t="shared" si="12"/>
        <v/>
      </c>
      <c r="J75" s="126"/>
      <c r="K75" s="221"/>
      <c r="L75" s="222"/>
      <c r="M75" s="137"/>
      <c r="Q75" s="112">
        <f t="shared" si="13"/>
        <v>0</v>
      </c>
    </row>
    <row r="76" spans="1:17" ht="15" customHeight="1">
      <c r="A76" s="137"/>
      <c r="B76" s="430"/>
      <c r="C76" s="431"/>
      <c r="D76" s="267" t="str">
        <f t="shared" si="16"/>
        <v/>
      </c>
      <c r="E76" s="259" t="str">
        <f t="shared" si="17"/>
        <v/>
      </c>
      <c r="F76" s="168"/>
      <c r="G76" s="271" t="str">
        <f t="shared" si="14"/>
        <v/>
      </c>
      <c r="H76" s="263" t="str">
        <f t="shared" si="15"/>
        <v/>
      </c>
      <c r="I76" s="172" t="str">
        <f t="shared" si="12"/>
        <v/>
      </c>
      <c r="J76" s="127"/>
      <c r="K76" s="219"/>
      <c r="L76" s="166"/>
      <c r="M76" s="137"/>
      <c r="Q76" s="112">
        <f t="shared" si="13"/>
        <v>0</v>
      </c>
    </row>
    <row r="77" spans="1:17" ht="15" customHeight="1">
      <c r="A77" s="137"/>
      <c r="B77" s="424"/>
      <c r="C77" s="425"/>
      <c r="D77" s="268" t="str">
        <f t="shared" si="16"/>
        <v/>
      </c>
      <c r="E77" s="260" t="str">
        <f t="shared" si="17"/>
        <v/>
      </c>
      <c r="F77" s="169"/>
      <c r="G77" s="272" t="str">
        <f t="shared" si="14"/>
        <v/>
      </c>
      <c r="H77" s="264" t="str">
        <f t="shared" si="15"/>
        <v/>
      </c>
      <c r="I77" s="173" t="str">
        <f t="shared" si="12"/>
        <v/>
      </c>
      <c r="J77" s="151"/>
      <c r="K77" s="220"/>
      <c r="L77" s="167"/>
      <c r="M77" s="137"/>
      <c r="Q77" s="112">
        <f t="shared" si="13"/>
        <v>0</v>
      </c>
    </row>
    <row r="78" spans="1:17" ht="15" customHeight="1">
      <c r="A78" s="137"/>
      <c r="B78" s="426"/>
      <c r="C78" s="427"/>
      <c r="D78" s="269" t="str">
        <f t="shared" si="16"/>
        <v/>
      </c>
      <c r="E78" s="261" t="str">
        <f t="shared" si="17"/>
        <v/>
      </c>
      <c r="F78" s="170"/>
      <c r="G78" s="273" t="str">
        <f t="shared" si="14"/>
        <v/>
      </c>
      <c r="H78" s="265" t="str">
        <f t="shared" si="15"/>
        <v/>
      </c>
      <c r="I78" s="174" t="str">
        <f t="shared" si="12"/>
        <v/>
      </c>
      <c r="J78" s="126"/>
      <c r="K78" s="221"/>
      <c r="L78" s="222"/>
      <c r="M78" s="137"/>
      <c r="Q78" s="112">
        <f t="shared" si="13"/>
        <v>0</v>
      </c>
    </row>
    <row r="79" spans="1:17" ht="15" customHeight="1">
      <c r="A79" s="137"/>
      <c r="B79" s="430"/>
      <c r="C79" s="431"/>
      <c r="D79" s="267" t="str">
        <f t="shared" si="16"/>
        <v/>
      </c>
      <c r="E79" s="259" t="str">
        <f t="shared" si="17"/>
        <v/>
      </c>
      <c r="F79" s="168"/>
      <c r="G79" s="271" t="str">
        <f t="shared" si="14"/>
        <v/>
      </c>
      <c r="H79" s="263" t="str">
        <f t="shared" si="15"/>
        <v/>
      </c>
      <c r="I79" s="172" t="str">
        <f t="shared" si="12"/>
        <v/>
      </c>
      <c r="J79" s="127"/>
      <c r="K79" s="219"/>
      <c r="L79" s="166"/>
      <c r="M79" s="137"/>
      <c r="Q79" s="112">
        <f t="shared" si="13"/>
        <v>0</v>
      </c>
    </row>
    <row r="80" spans="1:17" ht="15" customHeight="1">
      <c r="A80" s="137"/>
      <c r="B80" s="424"/>
      <c r="C80" s="425"/>
      <c r="D80" s="268" t="str">
        <f t="shared" si="16"/>
        <v/>
      </c>
      <c r="E80" s="260" t="str">
        <f t="shared" si="17"/>
        <v/>
      </c>
      <c r="F80" s="169"/>
      <c r="G80" s="272" t="str">
        <f t="shared" si="14"/>
        <v/>
      </c>
      <c r="H80" s="264" t="str">
        <f t="shared" si="15"/>
        <v/>
      </c>
      <c r="I80" s="173" t="str">
        <f t="shared" si="12"/>
        <v/>
      </c>
      <c r="J80" s="151"/>
      <c r="K80" s="220"/>
      <c r="L80" s="167"/>
      <c r="M80" s="137"/>
      <c r="Q80" s="112">
        <f t="shared" si="13"/>
        <v>0</v>
      </c>
    </row>
    <row r="81" spans="1:17" ht="15" customHeight="1">
      <c r="A81" s="137"/>
      <c r="B81" s="426"/>
      <c r="C81" s="427"/>
      <c r="D81" s="269" t="str">
        <f t="shared" si="16"/>
        <v/>
      </c>
      <c r="E81" s="261" t="str">
        <f t="shared" si="17"/>
        <v/>
      </c>
      <c r="F81" s="170"/>
      <c r="G81" s="273" t="str">
        <f t="shared" si="14"/>
        <v/>
      </c>
      <c r="H81" s="265" t="str">
        <f t="shared" si="15"/>
        <v/>
      </c>
      <c r="I81" s="174" t="str">
        <f t="shared" si="12"/>
        <v/>
      </c>
      <c r="J81" s="126"/>
      <c r="K81" s="221"/>
      <c r="L81" s="222"/>
      <c r="M81" s="137"/>
      <c r="Q81" s="112">
        <f t="shared" si="13"/>
        <v>0</v>
      </c>
    </row>
    <row r="82" spans="1:17" ht="21" customHeight="1">
      <c r="A82" s="137"/>
      <c r="B82" s="424"/>
      <c r="C82" s="425"/>
      <c r="D82" s="267" t="str">
        <f t="shared" si="16"/>
        <v/>
      </c>
      <c r="E82" s="259" t="str">
        <f t="shared" si="17"/>
        <v/>
      </c>
      <c r="F82" s="169"/>
      <c r="G82" s="271" t="str">
        <f t="shared" si="14"/>
        <v/>
      </c>
      <c r="H82" s="263" t="str">
        <f t="shared" si="15"/>
        <v/>
      </c>
      <c r="I82" s="172" t="str">
        <f t="shared" si="12"/>
        <v/>
      </c>
      <c r="J82" s="151"/>
      <c r="K82" s="220"/>
      <c r="L82" s="167"/>
      <c r="M82" s="137"/>
      <c r="Q82" s="112">
        <f t="shared" si="13"/>
        <v>0</v>
      </c>
    </row>
    <row r="83" spans="1:17" ht="15" customHeight="1">
      <c r="A83" s="137"/>
      <c r="B83" s="424"/>
      <c r="C83" s="425"/>
      <c r="D83" s="268" t="str">
        <f t="shared" si="16"/>
        <v/>
      </c>
      <c r="E83" s="260" t="str">
        <f t="shared" si="17"/>
        <v/>
      </c>
      <c r="F83" s="169"/>
      <c r="G83" s="272" t="str">
        <f t="shared" si="14"/>
        <v/>
      </c>
      <c r="H83" s="264" t="str">
        <f t="shared" si="15"/>
        <v/>
      </c>
      <c r="I83" s="173" t="str">
        <f t="shared" si="12"/>
        <v/>
      </c>
      <c r="J83" s="151"/>
      <c r="K83" s="220"/>
      <c r="L83" s="167"/>
      <c r="M83" s="137"/>
      <c r="Q83" s="112">
        <f t="shared" si="13"/>
        <v>0</v>
      </c>
    </row>
    <row r="84" spans="1:17" ht="15" thickBot="1">
      <c r="B84" s="428"/>
      <c r="C84" s="429"/>
      <c r="D84" s="270" t="str">
        <f t="shared" si="16"/>
        <v/>
      </c>
      <c r="E84" s="262" t="str">
        <f t="shared" si="17"/>
        <v/>
      </c>
      <c r="F84" s="171"/>
      <c r="G84" s="274" t="str">
        <f t="shared" si="14"/>
        <v/>
      </c>
      <c r="H84" s="266" t="str">
        <f t="shared" si="15"/>
        <v/>
      </c>
      <c r="I84" s="175" t="str">
        <f t="shared" si="12"/>
        <v/>
      </c>
      <c r="J84" s="128"/>
      <c r="K84" s="223"/>
      <c r="L84" s="224"/>
      <c r="Q84" s="112">
        <f t="shared" si="13"/>
        <v>0</v>
      </c>
    </row>
    <row r="85" spans="1:17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7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B48:C48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B65:C66"/>
    <mergeCell ref="B67:C67"/>
    <mergeCell ref="B58:C58"/>
    <mergeCell ref="B59:C60"/>
    <mergeCell ref="B61:C61"/>
    <mergeCell ref="B64:C64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島田 典枝</cp:lastModifiedBy>
  <cp:lastPrinted>2011-03-17T10:25:24Z</cp:lastPrinted>
  <dcterms:created xsi:type="dcterms:W3CDTF">2001-12-08T17:30:14Z</dcterms:created>
  <dcterms:modified xsi:type="dcterms:W3CDTF">2012-05-24T02:27:38Z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2012/05/26</vt:lpwstr>
  </property>
</Properties>
</file>