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95" yWindow="1185" windowWidth="14955" windowHeight="5205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帳票イメージ工種別内訳!$A$1:$T$14</definedName>
  </definedNames>
  <calcPr calcId="125725"/>
</workbook>
</file>

<file path=xl/calcChain.xml><?xml version="1.0" encoding="utf-8"?>
<calcChain xmlns="http://schemas.openxmlformats.org/spreadsheetml/2006/main"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  <c r="B5" i="13"/>
  <c r="C5"/>
  <c r="D5"/>
  <c r="E5"/>
  <c r="F5"/>
  <c r="G5"/>
  <c r="H5"/>
  <c r="J5"/>
  <c r="M5"/>
  <c r="N5"/>
  <c r="O5"/>
  <c r="B6"/>
  <c r="C6"/>
  <c r="D6"/>
  <c r="E6"/>
  <c r="F6"/>
  <c r="G6"/>
  <c r="H6"/>
  <c r="J6"/>
  <c r="M6"/>
  <c r="N6"/>
  <c r="O6"/>
  <c r="B7"/>
  <c r="C7"/>
  <c r="D7"/>
  <c r="E7"/>
  <c r="F7"/>
  <c r="G7"/>
  <c r="H7"/>
  <c r="J7"/>
  <c r="M7"/>
  <c r="N7"/>
  <c r="O7"/>
  <c r="B8"/>
  <c r="C8"/>
  <c r="D8"/>
  <c r="E8"/>
  <c r="F8"/>
  <c r="G8"/>
  <c r="H8"/>
  <c r="J8"/>
  <c r="M8"/>
  <c r="N8"/>
  <c r="O8"/>
  <c r="B9"/>
  <c r="C9"/>
  <c r="D9"/>
  <c r="E9"/>
  <c r="F9"/>
  <c r="G9"/>
  <c r="H9"/>
  <c r="J9"/>
  <c r="M9"/>
  <c r="N9"/>
  <c r="O9"/>
  <c r="B10"/>
  <c r="C10"/>
  <c r="D10"/>
  <c r="E10"/>
  <c r="F10"/>
  <c r="G10"/>
  <c r="H10"/>
  <c r="J10"/>
  <c r="M10"/>
  <c r="N10"/>
  <c r="O10"/>
  <c r="B11"/>
  <c r="C11"/>
  <c r="D11"/>
  <c r="E11"/>
  <c r="F11"/>
  <c r="G11"/>
  <c r="H11"/>
  <c r="J11"/>
  <c r="M11"/>
  <c r="N11"/>
  <c r="O11"/>
  <c r="B12"/>
  <c r="C12"/>
  <c r="D12"/>
  <c r="E12"/>
  <c r="F12"/>
  <c r="G12"/>
  <c r="H12"/>
  <c r="J12"/>
  <c r="M12"/>
  <c r="N12"/>
  <c r="O12"/>
</calcChain>
</file>

<file path=xl/sharedStrings.xml><?xml version="1.0" encoding="utf-8"?>
<sst xmlns="http://schemas.openxmlformats.org/spreadsheetml/2006/main" count="868" uniqueCount="357">
  <si>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</si>
  <si>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</si>
  <si>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</si>
  <si>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</si>
  <si>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</si>
  <si>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</si>
  <si>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</si>
  <si>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</si>
  <si>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</si>
  <si>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</si>
  <si>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</si>
  <si>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</si>
  <si>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</si>
  <si>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</si>
  <si>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</si>
  <si>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</si>
  <si>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</si>
  <si>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</si>
  <si>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</si>
  <si>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</si>
  <si>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</si>
  <si>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</si>
  <si>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</si>
  <si>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</si>
  <si>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</si>
  <si>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</si>
  <si>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</si>
  <si>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</si>
  <si>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</si>
  <si>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</si>
  <si>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</si>
  <si>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</si>
  <si>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</si>
  <si>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</si>
  <si>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</si>
  <si>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</si>
  <si>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</si>
  <si>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</si>
  <si>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</si>
  <si>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</si>
  <si>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</si>
  <si>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</si>
  <si>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</si>
  <si>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</si>
  <si>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</si>
  <si>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</si>
  <si>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</si>
  <si>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</si>
  <si>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</si>
  <si>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</si>
  <si>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</si>
  <si>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</si>
  <si>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</si>
  <si>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</si>
  <si>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</si>
  <si>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</si>
  <si>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</si>
  <si>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</si>
  <si>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</si>
  <si>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</si>
  <si>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</si>
  <si>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</si>
  <si>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</si>
  <si>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</si>
  <si>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</si>
  <si>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</si>
  <si>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</si>
  <si>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</si>
  <si>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</si>
  <si>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</si>
  <si>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</si>
  <si>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</si>
  <si>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</si>
  <si>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</si>
  <si>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</si>
  <si>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</si>
  <si>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</si>
  <si>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</si>
  <si>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</si>
  <si>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</si>
  <si>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</si>
  <si>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</si>
  <si>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</si>
  <si>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</si>
  <si>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</si>
  <si>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</si>
  <si>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</si>
  <si>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</si>
  <si>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</si>
  <si>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</si>
  <si>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</si>
  <si>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</si>
  <si>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</si>
  <si>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</si>
  <si>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</si>
  <si>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</si>
  <si>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</si>
  <si>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</si>
  <si>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</si>
  <si>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</si>
  <si>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</si>
  <si>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</si>
  <si>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</si>
  <si>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</si>
  <si>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</si>
  <si>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</si>
  <si>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</si>
  <si>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</si>
  <si>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</si>
  <si>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</si>
  <si>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</si>
  <si>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</si>
  <si>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</si>
  <si>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</si>
  <si>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</si>
  <si>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</si>
  <si>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</si>
  <si>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</si>
  <si>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</si>
  <si>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</si>
  <si>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</si>
  <si>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</si>
  <si>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</si>
  <si>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</si>
  <si>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</si>
  <si>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</si>
  <si>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</si>
  <si>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</si>
  <si>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</si>
  <si>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</si>
  <si>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</si>
  <si>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</si>
  <si>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</si>
  <si>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</si>
  <si>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</si>
  <si>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</si>
  <si>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</si>
  <si>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</si>
  <si>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</si>
  <si>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</si>
  <si>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</si>
  <si>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</si>
  <si>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</si>
  <si>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</si>
  <si>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</si>
  <si>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</si>
  <si>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</si>
  <si>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</si>
  <si>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</si>
  <si>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</si>
  <si>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</si>
  <si>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</si>
  <si>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</si>
  <si>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</si>
  <si>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</si>
  <si>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</si>
  <si>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</si>
  <si>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</si>
  <si>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</si>
  <si>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</si>
  <si>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</si>
  <si>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</si>
  <si>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</si>
  <si>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</si>
  <si>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</si>
  <si>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</si>
  <si>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</si>
  <si>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</si>
  <si>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</si>
  <si>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</si>
  <si>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</si>
  <si>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</si>
  <si>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</si>
  <si>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</si>
  <si>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</si>
  <si>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</si>
  <si>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</si>
  <si>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</si>
  <si>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</si>
  <si>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</si>
  <si>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</si>
  <si>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</si>
  <si>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</si>
  <si>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</si>
  <si>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</si>
  <si>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</si>
  <si>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</si>
  <si>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金　　額</t>
    <rPh sb="0" eb="1">
      <t>キン</t>
    </rPh>
    <rPh sb="3" eb="4">
      <t>ガク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</si>
  <si>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</si>
  <si>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</si>
  <si>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</si>
  <si>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</si>
  <si>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</si>
  <si>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</si>
  <si>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</si>
  <si>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</si>
  <si>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</si>
  <si>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</si>
  <si>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</si>
  <si>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</si>
  <si>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</si>
  <si>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</si>
  <si>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</si>
  <si>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</si>
  <si>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</si>
  <si>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</si>
  <si>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</si>
  <si>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</si>
  <si>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</si>
  <si>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</si>
  <si>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</si>
  <si>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</si>
  <si>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</si>
  <si>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</si>
  <si>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</si>
  <si>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</si>
  <si>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</si>
  <si>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</si>
  <si>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</si>
  <si>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</si>
  <si>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</si>
  <si>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</si>
  <si>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</si>
  <si>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</si>
  <si>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</si>
  <si>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</si>
  <si>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</si>
  <si>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</si>
  <si>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</si>
  <si>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</si>
  <si>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</si>
  <si>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</si>
  <si>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</si>
  <si>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</si>
  <si>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</si>
  <si>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</si>
  <si>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</si>
  <si>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工事名1</t>
    <rPh sb="0" eb="2">
      <t>コウジ</t>
    </rPh>
    <rPh sb="2" eb="3">
      <t>メイ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</si>
  <si>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</si>
  <si>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</si>
  <si>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</si>
  <si>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摘　　　要</t>
    <rPh sb="0" eb="1">
      <t>テキ</t>
    </rPh>
    <rPh sb="4" eb="5">
      <t>ヨウ</t>
    </rPh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</si>
  <si>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</si>
  <si>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</si>
  <si>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</si>
  <si>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</si>
  <si>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</si>
  <si>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</si>
  <si>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</si>
  <si>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</si>
  <si>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</si>
  <si>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</si>
  <si>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</si>
  <si>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</si>
  <si>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</si>
  <si>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</si>
  <si>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</si>
  <si>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</si>
  <si>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</si>
  <si>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</si>
  <si>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</si>
  <si>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</si>
  <si>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</si>
  <si>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</si>
  <si>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</si>
  <si>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</si>
  <si>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</si>
  <si>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</si>
  <si>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</si>
  <si>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</si>
  <si>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</si>
  <si>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</si>
  <si>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</si>
  <si>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</si>
  <si>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</si>
  <si>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</si>
  <si>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</si>
  <si>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</si>
  <si>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</si>
  <si>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</si>
  <si>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</si>
  <si>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</si>
  <si>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</si>
  <si>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</si>
  <si>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</si>
  <si>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</si>
  <si>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</si>
  <si>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</si>
  <si>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</si>
  <si>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</si>
  <si>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</si>
  <si>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</si>
  <si>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</si>
  <si>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</si>
  <si>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</si>
  <si>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L</t>
    <phoneticPr fontId="2"/>
  </si>
  <si>
    <t>I</t>
    <phoneticPr fontId="2"/>
  </si>
  <si>
    <t>AO</t>
    <phoneticPr fontId="2"/>
  </si>
  <si>
    <t>I</t>
    <phoneticPr fontId="2"/>
  </si>
  <si>
    <t>○</t>
    <phoneticPr fontId="2"/>
  </si>
  <si>
    <t>BC</t>
    <phoneticPr fontId="2"/>
  </si>
  <si>
    <t>AC</t>
    <phoneticPr fontId="2"/>
  </si>
  <si>
    <t>AD</t>
    <phoneticPr fontId="2"/>
  </si>
  <si>
    <t>A1:U14</t>
    <phoneticPr fontId="2"/>
  </si>
  <si>
    <t>結合02_9</t>
    <rPh sb="0" eb="2">
      <t>ケツゴウ</t>
    </rPh>
    <phoneticPr fontId="2"/>
  </si>
  <si>
    <t>工事名</t>
    <rPh sb="0" eb="2">
      <t>コウジ</t>
    </rPh>
    <rPh sb="2" eb="3">
      <t>メイ</t>
    </rPh>
    <phoneticPr fontId="2"/>
  </si>
  <si>
    <t>ﾌﾟﾗｲｽ条件・ﾌﾟﾗｲｽ条件区分</t>
    <rPh sb="4" eb="6">
      <t>ジョウケン</t>
    </rPh>
    <rPh sb="6" eb="7">
      <t>・</t>
    </rPh>
    <rPh sb="13" eb="15">
      <t>クブン</t>
    </rPh>
    <phoneticPr fontId="2"/>
  </si>
  <si>
    <t>工事区分・工種・種別・ユニット区分</t>
    <rPh sb="0" eb="2">
      <t>コウジ</t>
    </rPh>
    <rPh sb="2" eb="4">
      <t>クブン</t>
    </rPh>
    <rPh sb="5" eb="7">
      <t>コウシュ</t>
    </rPh>
    <rPh sb="8" eb="10">
      <t>シュベツ</t>
    </rPh>
    <rPh sb="15" eb="17">
      <t>クブン</t>
    </rPh>
    <phoneticPr fontId="2"/>
  </si>
  <si>
    <t>契約単位</t>
    <rPh sb="0" eb="2">
      <t>ケイヤク</t>
    </rPh>
    <rPh sb="2" eb="3">
      <t>タン</t>
    </rPh>
    <rPh sb="3" eb="4">
      <t>クライ</t>
    </rPh>
    <phoneticPr fontId="2"/>
  </si>
  <si>
    <t>K</t>
    <phoneticPr fontId="2"/>
  </si>
  <si>
    <t>数量（前回）</t>
    <rPh sb="0" eb="2">
      <t>スウリョウ</t>
    </rPh>
    <rPh sb="3" eb="5">
      <t>ゼンカイ</t>
    </rPh>
    <phoneticPr fontId="2"/>
  </si>
  <si>
    <t>数量（今回）</t>
    <rPh sb="0" eb="1">
      <t>カズ</t>
    </rPh>
    <rPh sb="1" eb="2">
      <t>リョウ</t>
    </rPh>
    <rPh sb="3" eb="5">
      <t>コンカイ</t>
    </rPh>
    <phoneticPr fontId="2"/>
  </si>
  <si>
    <t>AN</t>
    <phoneticPr fontId="2"/>
  </si>
  <si>
    <t>BL</t>
    <phoneticPr fontId="2"/>
  </si>
  <si>
    <t>BG</t>
    <phoneticPr fontId="2"/>
  </si>
  <si>
    <t>CD</t>
    <phoneticPr fontId="2"/>
  </si>
  <si>
    <t>BA</t>
    <phoneticPr fontId="2"/>
  </si>
  <si>
    <t>BX</t>
    <phoneticPr fontId="2"/>
  </si>
  <si>
    <t>AT</t>
    <phoneticPr fontId="2"/>
  </si>
  <si>
    <t>BR</t>
    <phoneticPr fontId="2"/>
  </si>
  <si>
    <t>AO</t>
    <phoneticPr fontId="2"/>
  </si>
  <si>
    <t>BM</t>
    <phoneticPr fontId="2"/>
  </si>
  <si>
    <t>AZ</t>
    <phoneticPr fontId="2"/>
  </si>
  <si>
    <t>BW</t>
    <phoneticPr fontId="2"/>
  </si>
  <si>
    <t>A</t>
    <phoneticPr fontId="2"/>
  </si>
  <si>
    <t>AQ</t>
    <phoneticPr fontId="2"/>
  </si>
  <si>
    <t>BO</t>
    <phoneticPr fontId="2"/>
  </si>
  <si>
    <t>AR</t>
    <phoneticPr fontId="2"/>
  </si>
  <si>
    <t>BP</t>
    <phoneticPr fontId="2"/>
  </si>
  <si>
    <t>AX</t>
    <phoneticPr fontId="2"/>
  </si>
  <si>
    <t>BU</t>
    <phoneticPr fontId="2"/>
  </si>
  <si>
    <t>AT</t>
    <phoneticPr fontId="2"/>
  </si>
  <si>
    <t>BR</t>
    <phoneticPr fontId="2"/>
  </si>
  <si>
    <t>AY</t>
    <phoneticPr fontId="2"/>
  </si>
  <si>
    <t>BV</t>
    <phoneticPr fontId="2"/>
  </si>
  <si>
    <t>AZ</t>
    <phoneticPr fontId="2"/>
  </si>
  <si>
    <t>BW</t>
    <phoneticPr fontId="2"/>
  </si>
  <si>
    <t>AU</t>
    <phoneticPr fontId="2"/>
  </si>
  <si>
    <t>BS</t>
    <phoneticPr fontId="2"/>
  </si>
  <si>
    <t>AS</t>
    <phoneticPr fontId="2"/>
  </si>
  <si>
    <t>BQ</t>
    <phoneticPr fontId="2"/>
  </si>
  <si>
    <t>AM</t>
    <phoneticPr fontId="2"/>
  </si>
  <si>
    <t>AB</t>
    <phoneticPr fontId="2"/>
  </si>
  <si>
    <t>本工事費内訳表</t>
    <rPh sb="0" eb="1">
      <t>ホン</t>
    </rPh>
    <rPh sb="1" eb="3">
      <t>コウジ</t>
    </rPh>
    <rPh sb="3" eb="4">
      <t>ヒ</t>
    </rPh>
    <rPh sb="4" eb="6">
      <t>ウチワケ</t>
    </rPh>
    <rPh sb="6" eb="7">
      <t>ヒョウ</t>
    </rPh>
    <phoneticPr fontId="2"/>
  </si>
  <si>
    <t>事業区分</t>
    <rPh sb="0" eb="2">
      <t>ジギョウ</t>
    </rPh>
    <rPh sb="2" eb="4">
      <t>クブン</t>
    </rPh>
    <phoneticPr fontId="2"/>
  </si>
  <si>
    <t>工事区分</t>
    <rPh sb="0" eb="2">
      <t>コウジ</t>
    </rPh>
    <rPh sb="2" eb="4">
      <t>クブン</t>
    </rPh>
    <phoneticPr fontId="2"/>
  </si>
  <si>
    <t>CH</t>
    <phoneticPr fontId="2"/>
  </si>
  <si>
    <t>明細種別</t>
    <phoneticPr fontId="2"/>
  </si>
  <si>
    <t>明細種別</t>
    <phoneticPr fontId="2"/>
  </si>
  <si>
    <t>AE</t>
    <phoneticPr fontId="2"/>
  </si>
  <si>
    <t>共通仮設費行出力</t>
  </si>
  <si>
    <t>AF</t>
    <phoneticPr fontId="2"/>
  </si>
  <si>
    <t>直接工事費1</t>
    <rPh sb="0" eb="2">
      <t>チョクセツ</t>
    </rPh>
    <rPh sb="2" eb="5">
      <t>コウジヒ</t>
    </rPh>
    <phoneticPr fontId="2"/>
  </si>
  <si>
    <t>G</t>
    <phoneticPr fontId="2"/>
  </si>
  <si>
    <t>A</t>
    <phoneticPr fontId="2"/>
  </si>
  <si>
    <t>○</t>
    <phoneticPr fontId="2"/>
  </si>
  <si>
    <t>AG</t>
    <phoneticPr fontId="2"/>
  </si>
</sst>
</file>

<file path=xl/styles.xml><?xml version="1.0" encoding="utf-8"?>
<styleSheet xmlns="http://schemas.openxmlformats.org/spreadsheetml/2006/main">
  <numFmts count="5">
    <numFmt numFmtId="177" formatCode="0_ "/>
    <numFmt numFmtId="179" formatCode="#,##0_ "/>
    <numFmt numFmtId="203" formatCode="#,###.###"/>
    <numFmt numFmtId="207" formatCode="#.####"/>
    <numFmt numFmtId="208" formatCode="#.##"/>
  </numFmts>
  <fonts count="13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color indexed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49" fontId="4" fillId="0" borderId="42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5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4" fillId="0" borderId="46" xfId="0" applyNumberFormat="1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4" fillId="0" borderId="49" xfId="0" applyFont="1" applyFill="1" applyBorder="1" applyAlignment="1">
      <alignment horizontal="center" vertical="center"/>
    </xf>
    <xf numFmtId="40" fontId="4" fillId="0" borderId="49" xfId="1" applyNumberFormat="1" applyFont="1" applyFill="1" applyBorder="1" applyAlignment="1">
      <alignment horizontal="center" vertical="center"/>
    </xf>
    <xf numFmtId="0" fontId="0" fillId="2" borderId="50" xfId="0" applyFill="1" applyBorder="1"/>
    <xf numFmtId="40" fontId="0" fillId="2" borderId="51" xfId="1" applyNumberFormat="1" applyFont="1" applyFill="1" applyBorder="1"/>
    <xf numFmtId="40" fontId="0" fillId="2" borderId="1" xfId="1" applyNumberFormat="1" applyFont="1" applyFill="1" applyBorder="1"/>
    <xf numFmtId="0" fontId="0" fillId="5" borderId="52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49" fontId="7" fillId="0" borderId="29" xfId="0" applyNumberFormat="1" applyFont="1" applyFill="1" applyBorder="1" applyAlignment="1">
      <alignment vertical="top"/>
    </xf>
    <xf numFmtId="49" fontId="7" fillId="0" borderId="39" xfId="0" applyNumberFormat="1" applyFont="1" applyFill="1" applyBorder="1" applyAlignment="1">
      <alignment vertical="top"/>
    </xf>
    <xf numFmtId="40" fontId="6" fillId="0" borderId="22" xfId="1" applyNumberFormat="1" applyFont="1" applyFill="1" applyBorder="1" applyAlignment="1">
      <alignment horizontal="center" vertical="center"/>
    </xf>
    <xf numFmtId="40" fontId="6" fillId="0" borderId="26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3" xfId="1" applyNumberFormat="1" applyFont="1" applyFill="1" applyBorder="1" applyAlignment="1">
      <alignment horizontal="center" vertical="center"/>
    </xf>
    <xf numFmtId="38" fontId="6" fillId="0" borderId="22" xfId="1" applyFont="1" applyFill="1" applyBorder="1" applyAlignment="1">
      <alignment horizontal="right"/>
    </xf>
    <xf numFmtId="38" fontId="6" fillId="0" borderId="26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53" xfId="0" applyNumberFormat="1" applyFont="1" applyFill="1" applyBorder="1" applyAlignment="1">
      <alignment vertical="center"/>
    </xf>
    <xf numFmtId="0" fontId="7" fillId="0" borderId="54" xfId="0" applyFont="1" applyFill="1" applyBorder="1" applyAlignment="1">
      <alignment vertical="center"/>
    </xf>
    <xf numFmtId="49" fontId="7" fillId="0" borderId="40" xfId="0" applyNumberFormat="1" applyFont="1" applyFill="1" applyBorder="1" applyAlignment="1">
      <alignment vertical="top"/>
    </xf>
    <xf numFmtId="49" fontId="7" fillId="0" borderId="55" xfId="0" applyNumberFormat="1" applyFont="1" applyFill="1" applyBorder="1" applyAlignment="1">
      <alignment vertical="top"/>
    </xf>
    <xf numFmtId="49" fontId="7" fillId="0" borderId="17" xfId="0" applyNumberFormat="1" applyFont="1" applyFill="1" applyBorder="1" applyAlignment="1">
      <alignment vertical="top"/>
    </xf>
    <xf numFmtId="49" fontId="7" fillId="0" borderId="36" xfId="0" applyNumberFormat="1" applyFont="1" applyFill="1" applyBorder="1" applyAlignment="1">
      <alignment vertical="top"/>
    </xf>
    <xf numFmtId="49" fontId="7" fillId="0" borderId="56" xfId="0" applyNumberFormat="1" applyFont="1" applyFill="1" applyBorder="1" applyAlignment="1">
      <alignment vertical="top"/>
    </xf>
    <xf numFmtId="49" fontId="7" fillId="0" borderId="48" xfId="0" applyNumberFormat="1" applyFont="1" applyFill="1" applyBorder="1" applyAlignment="1">
      <alignment vertical="top"/>
    </xf>
    <xf numFmtId="40" fontId="6" fillId="0" borderId="57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58" xfId="1" applyNumberFormat="1" applyFont="1" applyFill="1" applyBorder="1" applyAlignment="1">
      <alignment horizontal="center" vertical="center"/>
    </xf>
    <xf numFmtId="207" fontId="6" fillId="0" borderId="23" xfId="0" applyNumberFormat="1" applyFont="1" applyFill="1" applyBorder="1" applyAlignment="1">
      <alignment horizontal="left" vertical="center"/>
    </xf>
    <xf numFmtId="207" fontId="6" fillId="0" borderId="28" xfId="0" applyNumberFormat="1" applyFont="1" applyFill="1" applyBorder="1" applyAlignment="1">
      <alignment horizontal="left" vertical="center"/>
    </xf>
    <xf numFmtId="207" fontId="6" fillId="0" borderId="13" xfId="0" applyNumberFormat="1" applyFont="1" applyFill="1" applyBorder="1" applyAlignment="1">
      <alignment horizontal="left" vertical="center"/>
    </xf>
    <xf numFmtId="207" fontId="6" fillId="0" borderId="59" xfId="0" applyNumberFormat="1" applyFont="1" applyFill="1" applyBorder="1" applyAlignment="1">
      <alignment horizontal="left" vertical="center"/>
    </xf>
    <xf numFmtId="208" fontId="6" fillId="0" borderId="23" xfId="0" applyNumberFormat="1" applyFont="1" applyFill="1" applyBorder="1" applyAlignment="1">
      <alignment horizontal="left" vertical="center"/>
    </xf>
    <xf numFmtId="208" fontId="6" fillId="0" borderId="28" xfId="0" applyNumberFormat="1" applyFont="1" applyFill="1" applyBorder="1" applyAlignment="1">
      <alignment horizontal="left" vertical="center"/>
    </xf>
    <xf numFmtId="208" fontId="6" fillId="0" borderId="13" xfId="0" applyNumberFormat="1" applyFont="1" applyFill="1" applyBorder="1" applyAlignment="1">
      <alignment horizontal="left" vertical="center"/>
    </xf>
    <xf numFmtId="208" fontId="6" fillId="0" borderId="59" xfId="0" applyNumberFormat="1" applyFont="1" applyFill="1" applyBorder="1" applyAlignment="1">
      <alignment horizontal="lef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55" xfId="1" applyNumberFormat="1" applyFont="1" applyFill="1" applyBorder="1" applyAlignment="1">
      <alignment horizontal="right" vertical="center"/>
    </xf>
    <xf numFmtId="3" fontId="6" fillId="0" borderId="17" xfId="1" applyNumberFormat="1" applyFont="1" applyFill="1" applyBorder="1" applyAlignment="1">
      <alignment horizontal="right" vertical="center"/>
    </xf>
    <xf numFmtId="3" fontId="6" fillId="0" borderId="56" xfId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/>
    </xf>
    <xf numFmtId="3" fontId="6" fillId="0" borderId="55" xfId="1" applyNumberFormat="1" applyFont="1" applyFill="1" applyBorder="1" applyAlignment="1">
      <alignment horizontal="right"/>
    </xf>
    <xf numFmtId="3" fontId="6" fillId="0" borderId="17" xfId="1" applyNumberFormat="1" applyFont="1" applyFill="1" applyBorder="1" applyAlignment="1">
      <alignment horizontal="right"/>
    </xf>
    <xf numFmtId="3" fontId="6" fillId="0" borderId="56" xfId="1" applyNumberFormat="1" applyFont="1" applyFill="1" applyBorder="1" applyAlignment="1">
      <alignment horizontal="right"/>
    </xf>
    <xf numFmtId="38" fontId="6" fillId="0" borderId="2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" fontId="8" fillId="0" borderId="18" xfId="1" applyNumberFormat="1" applyFont="1" applyBorder="1" applyAlignment="1">
      <alignment horizontal="right"/>
    </xf>
    <xf numFmtId="203" fontId="8" fillId="0" borderId="14" xfId="1" applyNumberFormat="1" applyFont="1" applyBorder="1" applyAlignment="1">
      <alignment horizontal="left"/>
    </xf>
    <xf numFmtId="0" fontId="7" fillId="0" borderId="18" xfId="1" applyNumberFormat="1" applyFont="1" applyBorder="1" applyAlignment="1">
      <alignment vertical="top"/>
    </xf>
    <xf numFmtId="3" fontId="8" fillId="0" borderId="18" xfId="0" applyNumberFormat="1" applyFont="1" applyBorder="1" applyAlignment="1">
      <alignment horizontal="right"/>
    </xf>
    <xf numFmtId="203" fontId="8" fillId="0" borderId="14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vertical="top"/>
    </xf>
    <xf numFmtId="0" fontId="8" fillId="0" borderId="38" xfId="0" applyFont="1" applyBorder="1" applyAlignment="1">
      <alignment horizontal="left" vertical="top" wrapText="1"/>
    </xf>
    <xf numFmtId="0" fontId="0" fillId="0" borderId="60" xfId="0" applyBorder="1"/>
    <xf numFmtId="0" fontId="0" fillId="0" borderId="45" xfId="0" applyBorder="1"/>
    <xf numFmtId="0" fontId="11" fillId="0" borderId="0" xfId="0" applyFont="1" applyAlignment="1">
      <alignment vertical="center"/>
    </xf>
    <xf numFmtId="0" fontId="8" fillId="0" borderId="61" xfId="0" applyFont="1" applyBorder="1" applyAlignment="1">
      <alignment horizontal="left" vertical="top" wrapText="1"/>
    </xf>
    <xf numFmtId="0" fontId="8" fillId="0" borderId="58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3" fontId="8" fillId="0" borderId="17" xfId="0" applyNumberFormat="1" applyFont="1" applyBorder="1" applyAlignment="1">
      <alignment horizontal="right"/>
    </xf>
    <xf numFmtId="203" fontId="8" fillId="0" borderId="13" xfId="0" applyNumberFormat="1" applyFont="1" applyBorder="1" applyAlignment="1">
      <alignment horizontal="left"/>
    </xf>
    <xf numFmtId="179" fontId="8" fillId="0" borderId="13" xfId="0" applyNumberFormat="1" applyFont="1" applyBorder="1" applyAlignment="1"/>
    <xf numFmtId="0" fontId="7" fillId="0" borderId="17" xfId="0" applyNumberFormat="1" applyFont="1" applyBorder="1" applyAlignment="1">
      <alignment vertical="top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10" fillId="0" borderId="38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8" fillId="0" borderId="62" xfId="0" applyFont="1" applyBorder="1" applyAlignment="1">
      <alignment horizontal="left" vertical="top" wrapText="1"/>
    </xf>
    <xf numFmtId="0" fontId="8" fillId="0" borderId="63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center" wrapText="1"/>
    </xf>
    <xf numFmtId="3" fontId="8" fillId="0" borderId="19" xfId="1" applyNumberFormat="1" applyFont="1" applyBorder="1" applyAlignment="1">
      <alignment horizontal="right"/>
    </xf>
    <xf numFmtId="203" fontId="8" fillId="0" borderId="15" xfId="1" applyNumberFormat="1" applyFont="1" applyBorder="1" applyAlignment="1">
      <alignment horizontal="left"/>
    </xf>
    <xf numFmtId="0" fontId="7" fillId="0" borderId="19" xfId="1" applyNumberFormat="1" applyFont="1" applyBorder="1" applyAlignment="1">
      <alignment vertical="top"/>
    </xf>
    <xf numFmtId="0" fontId="12" fillId="0" borderId="0" xfId="0" applyFont="1"/>
    <xf numFmtId="0" fontId="0" fillId="0" borderId="3" xfId="0" applyFill="1" applyBorder="1"/>
    <xf numFmtId="0" fontId="0" fillId="0" borderId="41" xfId="0" applyFill="1" applyBorder="1"/>
    <xf numFmtId="0" fontId="0" fillId="0" borderId="16" xfId="0" applyFill="1" applyBorder="1"/>
    <xf numFmtId="0" fontId="0" fillId="0" borderId="4" xfId="0" applyFill="1" applyBorder="1"/>
    <xf numFmtId="0" fontId="0" fillId="0" borderId="56" xfId="0" applyBorder="1"/>
    <xf numFmtId="179" fontId="8" fillId="0" borderId="12" xfId="0" applyNumberFormat="1" applyFont="1" applyBorder="1" applyAlignment="1"/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7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5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5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8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49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1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0" borderId="55" xfId="0" applyBorder="1" applyAlignment="1"/>
    <xf numFmtId="0" fontId="0" fillId="0" borderId="0" xfId="0" applyAlignment="1"/>
    <xf numFmtId="0" fontId="0" fillId="2" borderId="60" xfId="0" applyFill="1" applyBorder="1" applyAlignment="1">
      <alignment horizontal="center"/>
    </xf>
    <xf numFmtId="0" fontId="7" fillId="0" borderId="63" xfId="1" applyNumberFormat="1" applyFont="1" applyBorder="1" applyAlignment="1">
      <alignment vertical="top"/>
    </xf>
    <xf numFmtId="0" fontId="0" fillId="0" borderId="63" xfId="0" applyBorder="1" applyAlignment="1">
      <alignment vertical="top"/>
    </xf>
    <xf numFmtId="0" fontId="0" fillId="0" borderId="37" xfId="0" applyBorder="1" applyAlignment="1">
      <alignment vertical="top"/>
    </xf>
    <xf numFmtId="0" fontId="7" fillId="0" borderId="38" xfId="0" applyNumberFormat="1" applyFont="1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24" xfId="0" applyBorder="1" applyAlignment="1">
      <alignment vertical="top"/>
    </xf>
    <xf numFmtId="0" fontId="7" fillId="0" borderId="58" xfId="0" applyNumberFormat="1" applyFont="1" applyBorder="1" applyAlignment="1">
      <alignment vertical="top"/>
    </xf>
    <xf numFmtId="0" fontId="0" fillId="0" borderId="58" xfId="0" applyBorder="1" applyAlignment="1">
      <alignment vertical="top"/>
    </xf>
    <xf numFmtId="0" fontId="0" fillId="0" borderId="36" xfId="0" applyBorder="1" applyAlignment="1">
      <alignment vertical="top"/>
    </xf>
    <xf numFmtId="0" fontId="7" fillId="0" borderId="38" xfId="1" applyNumberFormat="1" applyFont="1" applyBorder="1" applyAlignment="1">
      <alignment vertical="top"/>
    </xf>
    <xf numFmtId="0" fontId="8" fillId="0" borderId="65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top"/>
    </xf>
    <xf numFmtId="0" fontId="8" fillId="0" borderId="66" xfId="0" applyFont="1" applyBorder="1" applyAlignment="1">
      <alignment horizontal="center" vertical="top"/>
    </xf>
    <xf numFmtId="0" fontId="8" fillId="0" borderId="61" xfId="0" applyFont="1" applyBorder="1" applyAlignment="1">
      <alignment horizontal="center" vertical="top"/>
    </xf>
    <xf numFmtId="0" fontId="8" fillId="0" borderId="58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68" xfId="0" applyFont="1" applyBorder="1" applyAlignment="1">
      <alignment vertical="top"/>
    </xf>
    <xf numFmtId="0" fontId="8" fillId="0" borderId="42" xfId="0" applyFont="1" applyBorder="1" applyAlignment="1">
      <alignment vertical="top"/>
    </xf>
    <xf numFmtId="0" fontId="8" fillId="0" borderId="55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6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wrapText="1" shrinkToFit="1"/>
    </xf>
    <xf numFmtId="0" fontId="0" fillId="0" borderId="44" xfId="0" applyBorder="1" applyAlignment="1">
      <alignment vertical="center" wrapText="1" shrinkToFit="1"/>
    </xf>
    <xf numFmtId="0" fontId="0" fillId="0" borderId="43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6" fillId="0" borderId="20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4" fillId="0" borderId="4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70" xfId="0" applyNumberFormat="1" applyFont="1" applyFill="1" applyBorder="1" applyAlignment="1">
      <alignment vertical="center"/>
    </xf>
    <xf numFmtId="0" fontId="0" fillId="0" borderId="47" xfId="0" applyBorder="1" applyAlignment="1">
      <alignment vertical="center"/>
    </xf>
    <xf numFmtId="0" fontId="4" fillId="0" borderId="65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 wrapText="1" shrinkToFit="1"/>
    </xf>
    <xf numFmtId="0" fontId="0" fillId="0" borderId="55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4" fillId="0" borderId="5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0</xdr:rowOff>
    </xdr:from>
    <xdr:to>
      <xdr:col>6</xdr:col>
      <xdr:colOff>523875</xdr:colOff>
      <xdr:row>0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800100" y="0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0</xdr:row>
      <xdr:rowOff>0</xdr:rowOff>
    </xdr:from>
    <xdr:to>
      <xdr:col>6</xdr:col>
      <xdr:colOff>533400</xdr:colOff>
      <xdr:row>0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809625" y="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0</xdr:row>
      <xdr:rowOff>0</xdr:rowOff>
    </xdr:from>
    <xdr:to>
      <xdr:col>6</xdr:col>
      <xdr:colOff>514350</xdr:colOff>
      <xdr:row>0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V="1">
          <a:off x="790575" y="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V="1">
          <a:off x="1847850" y="0"/>
          <a:ext cx="5324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V="1">
          <a:off x="1847850" y="0"/>
          <a:ext cx="5324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V="1">
          <a:off x="1857375" y="0"/>
          <a:ext cx="531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V="1">
          <a:off x="838200" y="0"/>
          <a:ext cx="6334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 flipV="1">
          <a:off x="857250" y="0"/>
          <a:ext cx="6315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847725" y="0"/>
          <a:ext cx="632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 flipV="1">
          <a:off x="838200" y="0"/>
          <a:ext cx="6334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847725" y="0"/>
          <a:ext cx="632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 flipV="1">
          <a:off x="847725" y="0"/>
          <a:ext cx="632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 flipV="1">
          <a:off x="857250" y="0"/>
          <a:ext cx="6315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opLeftCell="S7" workbookViewId="0">
      <selection activeCell="W16" sqref="W16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129</v>
      </c>
    </row>
    <row r="3" spans="1:27" ht="28.5" customHeight="1" thickBot="1">
      <c r="A3" s="64"/>
      <c r="B3" s="107"/>
      <c r="D3" s="72" t="s">
        <v>18</v>
      </c>
      <c r="E3" s="73">
        <v>6.88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251" t="s">
        <v>81</v>
      </c>
      <c r="N3" s="252"/>
      <c r="O3" s="252"/>
      <c r="P3" s="252"/>
      <c r="Q3" s="253"/>
      <c r="T3" s="77" t="s">
        <v>79</v>
      </c>
      <c r="U3" s="77" t="s">
        <v>80</v>
      </c>
      <c r="V3" s="254" t="s">
        <v>82</v>
      </c>
      <c r="W3" s="254"/>
      <c r="X3" s="254"/>
      <c r="Y3" s="254"/>
      <c r="Z3" s="254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312</v>
      </c>
      <c r="M4" s="255" t="s">
        <v>61</v>
      </c>
      <c r="N4" s="256"/>
      <c r="O4" s="256"/>
      <c r="P4" s="256"/>
      <c r="Q4" s="257"/>
      <c r="T4" s="77" t="s">
        <v>83</v>
      </c>
      <c r="U4" s="77" t="s">
        <v>312</v>
      </c>
      <c r="V4" s="268" t="s">
        <v>61</v>
      </c>
      <c r="W4" s="268"/>
      <c r="X4" s="268"/>
      <c r="Y4" s="268"/>
      <c r="Z4" s="268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313</v>
      </c>
      <c r="M5" s="258"/>
      <c r="N5" s="259"/>
      <c r="O5" s="259"/>
      <c r="P5" s="259"/>
      <c r="Q5" s="260"/>
      <c r="T5" s="77" t="s">
        <v>84</v>
      </c>
      <c r="U5" s="77" t="s">
        <v>313</v>
      </c>
      <c r="V5" s="268"/>
      <c r="W5" s="268"/>
      <c r="X5" s="268"/>
      <c r="Y5" s="268"/>
      <c r="Z5" s="268"/>
    </row>
    <row r="6" spans="1:27" ht="14.25" thickBot="1">
      <c r="A6" s="64" t="s">
        <v>62</v>
      </c>
      <c r="B6" s="69" t="s">
        <v>130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314</v>
      </c>
      <c r="M6" s="258"/>
      <c r="N6" s="259"/>
      <c r="O6" s="259"/>
      <c r="P6" s="259"/>
      <c r="Q6" s="260"/>
      <c r="T6" s="77" t="s">
        <v>45</v>
      </c>
      <c r="U6" s="77" t="s">
        <v>314</v>
      </c>
      <c r="V6" s="268"/>
      <c r="W6" s="268"/>
      <c r="X6" s="268"/>
      <c r="Y6" s="268"/>
      <c r="Z6" s="268"/>
    </row>
    <row r="7" spans="1:27" ht="14.25" thickBot="1">
      <c r="A7" s="65" t="s">
        <v>63</v>
      </c>
      <c r="B7" s="47" t="s">
        <v>117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315</v>
      </c>
      <c r="M7" s="258"/>
      <c r="N7" s="259"/>
      <c r="O7" s="259"/>
      <c r="P7" s="259"/>
      <c r="Q7" s="260"/>
      <c r="T7" s="77" t="s">
        <v>46</v>
      </c>
      <c r="U7" s="77" t="s">
        <v>315</v>
      </c>
      <c r="V7" s="268"/>
      <c r="W7" s="268"/>
      <c r="X7" s="268"/>
      <c r="Y7" s="268"/>
      <c r="Z7" s="268"/>
    </row>
    <row r="8" spans="1:27" ht="14.25" thickBot="1">
      <c r="A8" s="65" t="s">
        <v>71</v>
      </c>
      <c r="B8" s="47" t="s">
        <v>170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97</v>
      </c>
      <c r="L8" s="77" t="s">
        <v>316</v>
      </c>
      <c r="M8" s="261"/>
      <c r="N8" s="262"/>
      <c r="O8" s="262"/>
      <c r="P8" s="262"/>
      <c r="Q8" s="263"/>
      <c r="T8" s="77" t="s">
        <v>126</v>
      </c>
      <c r="U8" s="77" t="s">
        <v>320</v>
      </c>
      <c r="V8" s="254"/>
      <c r="W8" s="254"/>
      <c r="X8" s="254"/>
      <c r="Y8" s="254"/>
      <c r="Z8" s="254"/>
    </row>
    <row r="9" spans="1:27" ht="14.25" thickBot="1">
      <c r="A9" s="65" t="s">
        <v>72</v>
      </c>
      <c r="B9" s="47" t="s">
        <v>303</v>
      </c>
      <c r="D9" s="74" t="s">
        <v>24</v>
      </c>
      <c r="E9" s="75">
        <v>3.38</v>
      </c>
      <c r="F9" s="24"/>
      <c r="G9" s="72">
        <v>7</v>
      </c>
      <c r="H9" s="75">
        <v>4.5</v>
      </c>
      <c r="K9" s="77" t="s">
        <v>98</v>
      </c>
      <c r="L9" s="77" t="s">
        <v>317</v>
      </c>
      <c r="M9" s="261"/>
      <c r="N9" s="262"/>
      <c r="O9" s="262"/>
      <c r="P9" s="262"/>
      <c r="Q9" s="263"/>
      <c r="T9" s="77" t="s">
        <v>127</v>
      </c>
      <c r="U9" s="77" t="s">
        <v>321</v>
      </c>
      <c r="V9" s="254"/>
      <c r="W9" s="254"/>
      <c r="X9" s="254"/>
      <c r="Y9" s="254"/>
      <c r="Z9" s="254"/>
    </row>
    <row r="10" spans="1:27" ht="14.25" thickBot="1">
      <c r="A10" s="65" t="s">
        <v>69</v>
      </c>
      <c r="B10" s="47">
        <v>8</v>
      </c>
      <c r="D10" s="74" t="s">
        <v>25</v>
      </c>
      <c r="E10" s="75">
        <v>13.5</v>
      </c>
      <c r="F10" s="24"/>
      <c r="G10" s="72">
        <v>8</v>
      </c>
      <c r="H10" s="75">
        <v>21.75</v>
      </c>
      <c r="K10" s="77" t="s">
        <v>10</v>
      </c>
      <c r="L10" s="77" t="s">
        <v>318</v>
      </c>
      <c r="M10" s="261"/>
      <c r="N10" s="264"/>
      <c r="O10" s="264"/>
      <c r="P10" s="264"/>
      <c r="Q10" s="263"/>
      <c r="U10" t="s">
        <v>322</v>
      </c>
    </row>
    <row r="11" spans="1:27" ht="14.25" thickBot="1">
      <c r="A11" s="65" t="s">
        <v>65</v>
      </c>
      <c r="B11" s="47">
        <v>1</v>
      </c>
      <c r="D11" s="74" t="s">
        <v>26</v>
      </c>
      <c r="E11" s="75">
        <v>2.5</v>
      </c>
      <c r="F11" s="24"/>
      <c r="G11" s="72">
        <v>9</v>
      </c>
      <c r="H11" s="75">
        <v>21.75</v>
      </c>
      <c r="K11" s="77" t="s">
        <v>11</v>
      </c>
      <c r="L11" s="77" t="s">
        <v>319</v>
      </c>
      <c r="M11" s="265"/>
      <c r="N11" s="266"/>
      <c r="O11" s="266"/>
      <c r="P11" s="266"/>
      <c r="Q11" s="267"/>
      <c r="U11" t="s">
        <v>323</v>
      </c>
    </row>
    <row r="12" spans="1:27" ht="14.25" thickBot="1">
      <c r="A12" s="65" t="s">
        <v>66</v>
      </c>
      <c r="B12" s="47">
        <v>4</v>
      </c>
      <c r="D12" s="74" t="s">
        <v>27</v>
      </c>
      <c r="E12" s="75">
        <v>23.13</v>
      </c>
      <c r="F12" s="24"/>
      <c r="G12" s="72">
        <v>10</v>
      </c>
      <c r="H12" s="75">
        <v>21.75</v>
      </c>
      <c r="K12" t="s">
        <v>230</v>
      </c>
      <c r="T12" t="s">
        <v>128</v>
      </c>
    </row>
    <row r="13" spans="1:27" ht="27.75" customHeight="1" thickBot="1">
      <c r="A13" s="66" t="s">
        <v>67</v>
      </c>
      <c r="B13" s="47">
        <v>2</v>
      </c>
      <c r="D13" s="74" t="s">
        <v>28</v>
      </c>
      <c r="E13" s="75">
        <v>7</v>
      </c>
      <c r="F13" s="24"/>
      <c r="G13" s="72">
        <v>11</v>
      </c>
      <c r="H13" s="75">
        <v>21.75</v>
      </c>
      <c r="K13" s="269" t="s">
        <v>154</v>
      </c>
      <c r="L13" s="270"/>
      <c r="M13" s="271" t="s">
        <v>155</v>
      </c>
      <c r="N13" s="272"/>
      <c r="O13" s="273"/>
      <c r="P13" s="274" t="s">
        <v>50</v>
      </c>
      <c r="Q13" s="276" t="s">
        <v>55</v>
      </c>
      <c r="R13" s="279" t="s">
        <v>56</v>
      </c>
      <c r="T13" s="269" t="s">
        <v>154</v>
      </c>
      <c r="U13" s="270"/>
      <c r="V13" s="271" t="s">
        <v>155</v>
      </c>
      <c r="W13" s="272"/>
      <c r="X13" s="273"/>
      <c r="Y13" s="274" t="s">
        <v>50</v>
      </c>
      <c r="Z13" s="276" t="s">
        <v>55</v>
      </c>
      <c r="AA13" s="279" t="s">
        <v>56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11.25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275"/>
      <c r="Q14" s="277"/>
      <c r="R14" s="280"/>
      <c r="T14" s="97" t="s">
        <v>0</v>
      </c>
      <c r="U14" s="98"/>
      <c r="V14" s="97" t="s">
        <v>0</v>
      </c>
      <c r="W14" s="101"/>
      <c r="X14" s="98" t="s">
        <v>74</v>
      </c>
      <c r="Y14" s="281"/>
      <c r="Z14" s="278"/>
      <c r="AA14" s="280"/>
    </row>
    <row r="15" spans="1:27" ht="27.75" thickBot="1">
      <c r="A15" s="66" t="s">
        <v>112</v>
      </c>
      <c r="B15" s="47">
        <v>0</v>
      </c>
      <c r="D15" s="74" t="s">
        <v>30</v>
      </c>
      <c r="E15" s="75">
        <v>6.88</v>
      </c>
      <c r="F15" s="24"/>
      <c r="G15" s="72">
        <v>13</v>
      </c>
      <c r="H15" s="75">
        <v>21.75</v>
      </c>
      <c r="K15" s="134" t="s">
        <v>237</v>
      </c>
      <c r="L15" s="135" t="s">
        <v>324</v>
      </c>
      <c r="M15" s="135" t="s">
        <v>236</v>
      </c>
      <c r="N15" s="135" t="s">
        <v>140</v>
      </c>
      <c r="O15" s="135">
        <v>2</v>
      </c>
      <c r="P15" s="135" t="s">
        <v>235</v>
      </c>
      <c r="Q15" s="249"/>
      <c r="R15" s="1"/>
      <c r="T15" s="142" t="s">
        <v>83</v>
      </c>
      <c r="U15" s="143" t="s">
        <v>312</v>
      </c>
      <c r="V15" s="144" t="s">
        <v>44</v>
      </c>
      <c r="W15" s="144" t="s">
        <v>356</v>
      </c>
      <c r="X15" s="144">
        <v>1</v>
      </c>
      <c r="Y15" s="145" t="s">
        <v>53</v>
      </c>
      <c r="Z15" s="144" t="s">
        <v>44</v>
      </c>
      <c r="AA15" s="146" t="s">
        <v>59</v>
      </c>
    </row>
    <row r="16" spans="1:27" ht="14.25" thickBot="1">
      <c r="A16" s="164" t="s">
        <v>233</v>
      </c>
      <c r="B16" s="47"/>
      <c r="D16" s="74" t="s">
        <v>31</v>
      </c>
      <c r="E16" s="75">
        <v>4</v>
      </c>
      <c r="F16" s="24"/>
      <c r="G16" s="72">
        <v>14</v>
      </c>
      <c r="H16" s="75">
        <v>21.75</v>
      </c>
      <c r="K16" s="245" t="s">
        <v>352</v>
      </c>
      <c r="L16" s="220" t="s">
        <v>353</v>
      </c>
      <c r="M16" s="220"/>
      <c r="N16" s="246" t="s">
        <v>354</v>
      </c>
      <c r="O16" s="247">
        <v>1</v>
      </c>
      <c r="P16" s="248" t="s">
        <v>355</v>
      </c>
      <c r="Q16" s="220"/>
      <c r="R16" s="1"/>
      <c r="T16" s="10" t="s">
        <v>4</v>
      </c>
      <c r="U16" s="77" t="s">
        <v>325</v>
      </c>
      <c r="V16" s="1" t="s">
        <v>47</v>
      </c>
      <c r="W16" s="1" t="s">
        <v>135</v>
      </c>
      <c r="X16" s="1">
        <v>1</v>
      </c>
      <c r="Y16" s="109" t="s">
        <v>51</v>
      </c>
      <c r="Z16" s="1" t="s">
        <v>185</v>
      </c>
      <c r="AA16" s="11"/>
    </row>
    <row r="17" spans="1:27" ht="14.25" thickBot="1">
      <c r="A17" s="164" t="s">
        <v>234</v>
      </c>
      <c r="B17" s="70"/>
      <c r="D17" s="74" t="s">
        <v>32</v>
      </c>
      <c r="E17" s="75">
        <v>14.13</v>
      </c>
      <c r="F17" s="24"/>
      <c r="G17" s="72">
        <v>15</v>
      </c>
      <c r="H17" s="75">
        <v>21.75</v>
      </c>
      <c r="T17" s="10" t="s">
        <v>5</v>
      </c>
      <c r="U17" s="77" t="s">
        <v>326</v>
      </c>
      <c r="V17" s="1" t="s">
        <v>247</v>
      </c>
      <c r="W17" s="1"/>
      <c r="X17" s="1"/>
      <c r="Y17" s="109" t="s">
        <v>51</v>
      </c>
      <c r="Z17" s="1"/>
      <c r="AA17" s="11"/>
    </row>
    <row r="18" spans="1:27" ht="14.25" thickBot="1">
      <c r="A18" s="161" t="s">
        <v>231</v>
      </c>
      <c r="B18" s="136"/>
      <c r="D18" s="74" t="s">
        <v>33</v>
      </c>
      <c r="E18" s="75">
        <v>14.38</v>
      </c>
      <c r="F18" s="24"/>
      <c r="G18" s="72">
        <v>16</v>
      </c>
      <c r="H18" s="75">
        <v>21.75</v>
      </c>
      <c r="T18" s="10" t="s">
        <v>6</v>
      </c>
      <c r="U18" s="77" t="s">
        <v>327</v>
      </c>
      <c r="V18" s="1" t="s">
        <v>47</v>
      </c>
      <c r="W18" s="1" t="s">
        <v>151</v>
      </c>
      <c r="X18" s="1">
        <v>1</v>
      </c>
      <c r="Y18" s="109" t="s">
        <v>51</v>
      </c>
      <c r="Z18" s="1" t="s">
        <v>185</v>
      </c>
      <c r="AA18" s="11"/>
    </row>
    <row r="19" spans="1:27" ht="14.25" thickBot="1">
      <c r="A19" s="162" t="s">
        <v>232</v>
      </c>
      <c r="B19" s="47"/>
      <c r="D19" s="74" t="s">
        <v>34</v>
      </c>
      <c r="E19" s="75">
        <v>2.13</v>
      </c>
      <c r="F19" s="24"/>
      <c r="G19" s="72">
        <v>17</v>
      </c>
      <c r="H19" s="75">
        <v>21.75</v>
      </c>
      <c r="T19" s="10" t="s">
        <v>7</v>
      </c>
      <c r="U19" s="77" t="s">
        <v>328</v>
      </c>
      <c r="V19" s="1" t="s">
        <v>248</v>
      </c>
      <c r="W19" s="1"/>
      <c r="X19" s="1"/>
      <c r="Y19" s="109" t="s">
        <v>51</v>
      </c>
      <c r="Z19" s="1"/>
      <c r="AA19" s="11"/>
    </row>
    <row r="20" spans="1:27" ht="14.25" thickBot="1">
      <c r="A20" s="162" t="s">
        <v>66</v>
      </c>
      <c r="B20" s="47"/>
      <c r="D20" s="74" t="s">
        <v>35</v>
      </c>
      <c r="E20" s="75">
        <v>2.63</v>
      </c>
      <c r="F20" s="24"/>
      <c r="G20" s="72">
        <v>18</v>
      </c>
      <c r="H20" s="75">
        <v>21.75</v>
      </c>
      <c r="T20" s="10" t="s">
        <v>8</v>
      </c>
      <c r="U20" s="77" t="s">
        <v>329</v>
      </c>
      <c r="V20" s="1" t="s">
        <v>8</v>
      </c>
      <c r="W20" s="1" t="s">
        <v>149</v>
      </c>
      <c r="X20" s="1">
        <v>1</v>
      </c>
      <c r="Y20" s="109" t="s">
        <v>52</v>
      </c>
      <c r="Z20" s="1" t="s">
        <v>176</v>
      </c>
      <c r="AA20" s="11"/>
    </row>
    <row r="21" spans="1:27" ht="29.25" customHeight="1" thickBot="1">
      <c r="A21" s="163" t="s">
        <v>67</v>
      </c>
      <c r="B21" s="71"/>
      <c r="D21" s="74" t="s">
        <v>36</v>
      </c>
      <c r="E21" s="75">
        <v>6.63</v>
      </c>
      <c r="F21" s="24"/>
      <c r="G21" s="72">
        <v>19</v>
      </c>
      <c r="H21" s="75">
        <v>21.75</v>
      </c>
      <c r="T21" s="10" t="s">
        <v>9</v>
      </c>
      <c r="U21" s="77" t="s">
        <v>330</v>
      </c>
      <c r="V21" s="1" t="s">
        <v>249</v>
      </c>
      <c r="W21" s="1"/>
      <c r="X21" s="1"/>
      <c r="Y21" s="109" t="s">
        <v>52</v>
      </c>
      <c r="Z21" s="1" t="s">
        <v>176</v>
      </c>
      <c r="AA21" s="11"/>
    </row>
    <row r="22" spans="1:27" ht="27.75" customHeight="1" thickBot="1">
      <c r="A22" t="s">
        <v>350</v>
      </c>
      <c r="B22">
        <v>1</v>
      </c>
      <c r="D22" s="74" t="s">
        <v>37</v>
      </c>
      <c r="E22" s="75">
        <v>2</v>
      </c>
      <c r="F22" s="24"/>
      <c r="G22" s="72">
        <v>20</v>
      </c>
      <c r="H22" s="75">
        <v>21.75</v>
      </c>
      <c r="T22" s="10" t="s">
        <v>10</v>
      </c>
      <c r="U22" s="77" t="s">
        <v>331</v>
      </c>
      <c r="V22" s="1" t="s">
        <v>10</v>
      </c>
      <c r="W22" s="1" t="s">
        <v>309</v>
      </c>
      <c r="X22" s="1">
        <v>1</v>
      </c>
      <c r="Y22" s="109" t="s">
        <v>51</v>
      </c>
      <c r="Z22" s="1" t="s">
        <v>76</v>
      </c>
      <c r="AA22" s="11"/>
    </row>
    <row r="23" spans="1:27" ht="14.25" thickBot="1">
      <c r="D23" s="74" t="s">
        <v>38</v>
      </c>
      <c r="E23" s="75">
        <v>2</v>
      </c>
      <c r="F23" s="24"/>
      <c r="G23" s="72">
        <v>21</v>
      </c>
      <c r="H23" s="75">
        <v>21.75</v>
      </c>
      <c r="T23" s="10" t="s">
        <v>11</v>
      </c>
      <c r="U23" s="77" t="s">
        <v>332</v>
      </c>
      <c r="V23" s="1" t="s">
        <v>250</v>
      </c>
      <c r="W23" s="1" t="s">
        <v>143</v>
      </c>
      <c r="X23" s="1"/>
      <c r="Y23" s="109" t="s">
        <v>51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T24" s="10" t="s">
        <v>12</v>
      </c>
      <c r="U24" s="77" t="s">
        <v>333</v>
      </c>
      <c r="V24" s="1" t="s">
        <v>12</v>
      </c>
      <c r="W24" s="1" t="s">
        <v>150</v>
      </c>
      <c r="X24" s="1">
        <v>1</v>
      </c>
      <c r="Y24" s="109" t="s">
        <v>52</v>
      </c>
      <c r="Z24" s="1" t="s">
        <v>87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T25" s="10" t="s">
        <v>13</v>
      </c>
      <c r="U25" s="77" t="s">
        <v>334</v>
      </c>
      <c r="V25" s="1" t="s">
        <v>251</v>
      </c>
      <c r="W25" s="1" t="s">
        <v>301</v>
      </c>
      <c r="X25" s="1"/>
      <c r="Y25" s="109" t="s">
        <v>52</v>
      </c>
      <c r="Z25" s="1" t="s">
        <v>87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T26" s="10" t="s">
        <v>14</v>
      </c>
      <c r="U26" s="77" t="s">
        <v>335</v>
      </c>
      <c r="V26" s="1" t="s">
        <v>14</v>
      </c>
      <c r="W26" s="1" t="s">
        <v>351</v>
      </c>
      <c r="X26" s="1">
        <v>1</v>
      </c>
      <c r="Y26" s="109" t="s">
        <v>52</v>
      </c>
      <c r="Z26" s="2"/>
      <c r="AA26" s="23" t="s">
        <v>90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T27" s="10" t="s">
        <v>15</v>
      </c>
      <c r="U27" s="77" t="s">
        <v>336</v>
      </c>
      <c r="V27" s="1" t="s">
        <v>252</v>
      </c>
      <c r="W27" s="1" t="s">
        <v>302</v>
      </c>
      <c r="X27" s="1"/>
      <c r="Y27" s="109" t="s">
        <v>52</v>
      </c>
      <c r="Z27" s="33"/>
      <c r="AA27" s="23" t="s">
        <v>90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T28" s="31" t="s">
        <v>133</v>
      </c>
      <c r="U28" s="77" t="s">
        <v>337</v>
      </c>
      <c r="V28" s="30" t="s">
        <v>166</v>
      </c>
      <c r="W28" s="30" t="s">
        <v>262</v>
      </c>
      <c r="X28" s="30">
        <v>1</v>
      </c>
      <c r="Y28" s="141" t="s">
        <v>93</v>
      </c>
      <c r="Z28" s="30" t="s">
        <v>76</v>
      </c>
      <c r="AA28" s="23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T29" s="31" t="s">
        <v>165</v>
      </c>
      <c r="U29" s="77" t="s">
        <v>338</v>
      </c>
      <c r="V29" s="30"/>
      <c r="W29" s="30"/>
      <c r="X29" s="30"/>
      <c r="Y29" s="141" t="s">
        <v>93</v>
      </c>
      <c r="Z29" s="30"/>
      <c r="AA29" s="23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T30" s="31" t="s">
        <v>163</v>
      </c>
      <c r="U30" s="77" t="s">
        <v>339</v>
      </c>
      <c r="V30" s="1" t="s">
        <v>167</v>
      </c>
      <c r="W30" s="1" t="s">
        <v>342</v>
      </c>
      <c r="X30" s="1">
        <v>1</v>
      </c>
      <c r="Y30" s="141" t="s">
        <v>93</v>
      </c>
      <c r="Z30" s="1" t="s">
        <v>76</v>
      </c>
      <c r="AA30" s="11"/>
    </row>
    <row r="31" spans="1:27">
      <c r="D31" s="74"/>
      <c r="E31" s="75">
        <v>8.3800000000000008</v>
      </c>
      <c r="G31" s="72">
        <v>29</v>
      </c>
      <c r="H31" s="75">
        <v>18</v>
      </c>
      <c r="T31" s="31" t="s">
        <v>164</v>
      </c>
      <c r="U31" s="77" t="s">
        <v>340</v>
      </c>
      <c r="V31" s="1"/>
      <c r="W31" s="1"/>
      <c r="X31" s="1"/>
      <c r="Y31" s="141" t="s">
        <v>93</v>
      </c>
      <c r="Z31" s="1"/>
      <c r="AA31" s="11"/>
    </row>
    <row r="32" spans="1:27" ht="57.75" customHeight="1">
      <c r="H32" s="54">
        <v>42</v>
      </c>
      <c r="T32" s="31" t="s">
        <v>186</v>
      </c>
      <c r="U32" s="1" t="s">
        <v>341</v>
      </c>
      <c r="V32" s="30" t="s">
        <v>186</v>
      </c>
      <c r="W32" s="30" t="s">
        <v>137</v>
      </c>
      <c r="X32" s="30">
        <v>1</v>
      </c>
      <c r="Y32" s="141" t="s">
        <v>52</v>
      </c>
      <c r="Z32" s="1" t="s">
        <v>304</v>
      </c>
      <c r="AA32" s="23" t="s">
        <v>240</v>
      </c>
    </row>
    <row r="33" spans="8:27" ht="57.75" customHeight="1" thickBot="1">
      <c r="H33" s="54">
        <v>10.5</v>
      </c>
      <c r="T33" s="32" t="s">
        <v>347</v>
      </c>
      <c r="U33" s="43" t="s">
        <v>346</v>
      </c>
      <c r="V33" s="118" t="s">
        <v>348</v>
      </c>
      <c r="W33" s="118" t="s">
        <v>349</v>
      </c>
      <c r="X33" s="118">
        <v>1</v>
      </c>
      <c r="Y33" s="147" t="s">
        <v>161</v>
      </c>
      <c r="Z33" s="1"/>
      <c r="AA33" s="23"/>
    </row>
    <row r="34" spans="8:27">
      <c r="H34" s="54">
        <v>33.75</v>
      </c>
    </row>
    <row r="35" spans="8:27">
      <c r="H35" s="54">
        <v>21</v>
      </c>
    </row>
    <row r="36" spans="8:27" ht="28.5" customHeight="1">
      <c r="H36" s="54">
        <v>23.25</v>
      </c>
    </row>
    <row r="37" spans="8:27" ht="27.75" customHeight="1">
      <c r="H37" s="54">
        <v>13.5</v>
      </c>
    </row>
    <row r="38" spans="8:27">
      <c r="H38" s="54">
        <v>27</v>
      </c>
    </row>
    <row r="39" spans="8:27">
      <c r="H39" s="54">
        <v>13.5</v>
      </c>
    </row>
    <row r="40" spans="8:27">
      <c r="H40" s="54">
        <v>27</v>
      </c>
    </row>
    <row r="41" spans="8:27">
      <c r="H41" s="54">
        <v>13.5</v>
      </c>
    </row>
    <row r="42" spans="8:27">
      <c r="H42" s="54">
        <v>27</v>
      </c>
    </row>
    <row r="43" spans="8:27">
      <c r="H43" s="54">
        <v>13.5</v>
      </c>
    </row>
    <row r="44" spans="8:27" ht="26.25" customHeight="1">
      <c r="H44" s="54">
        <v>27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AA13:AA14"/>
    <mergeCell ref="R13:R14"/>
    <mergeCell ref="T13:U13"/>
    <mergeCell ref="V13:X13"/>
    <mergeCell ref="Y13:Y14"/>
    <mergeCell ref="M3:Q3"/>
    <mergeCell ref="V3:Z3"/>
    <mergeCell ref="M4:Q11"/>
    <mergeCell ref="V4:Z9"/>
    <mergeCell ref="K13:L13"/>
    <mergeCell ref="M13:O13"/>
    <mergeCell ref="P13:P14"/>
    <mergeCell ref="Q13:Q14"/>
    <mergeCell ref="Z13:Z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V31" sqref="V3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251" t="s">
        <v>81</v>
      </c>
      <c r="N3" s="252"/>
      <c r="O3" s="252"/>
      <c r="P3" s="252"/>
      <c r="Q3" s="253"/>
      <c r="T3" s="77" t="s">
        <v>79</v>
      </c>
      <c r="U3" s="77" t="s">
        <v>175</v>
      </c>
      <c r="V3" s="254" t="s">
        <v>82</v>
      </c>
      <c r="W3" s="254"/>
      <c r="X3" s="254"/>
      <c r="Y3" s="254"/>
      <c r="Z3" s="254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255" t="s">
        <v>61</v>
      </c>
      <c r="N4" s="256"/>
      <c r="O4" s="256"/>
      <c r="P4" s="256"/>
      <c r="Q4" s="257"/>
      <c r="T4" s="77" t="s">
        <v>83</v>
      </c>
      <c r="U4" s="77" t="s">
        <v>188</v>
      </c>
      <c r="V4" s="255" t="s">
        <v>172</v>
      </c>
      <c r="W4" s="256"/>
      <c r="X4" s="256"/>
      <c r="Y4" s="256"/>
      <c r="Z4" s="256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136</v>
      </c>
      <c r="M5" s="258"/>
      <c r="N5" s="259"/>
      <c r="O5" s="259"/>
      <c r="P5" s="259"/>
      <c r="Q5" s="260"/>
      <c r="T5" s="77" t="s">
        <v>84</v>
      </c>
      <c r="U5" s="77" t="s">
        <v>194</v>
      </c>
      <c r="V5" s="258"/>
      <c r="W5" s="259"/>
      <c r="X5" s="259"/>
      <c r="Y5" s="259"/>
      <c r="Z5" s="259"/>
    </row>
    <row r="6" spans="1:27">
      <c r="A6" s="64" t="s">
        <v>62</v>
      </c>
      <c r="B6" s="68" t="s">
        <v>131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110</v>
      </c>
      <c r="M6" s="258"/>
      <c r="N6" s="259"/>
      <c r="O6" s="259"/>
      <c r="P6" s="259"/>
      <c r="Q6" s="260"/>
      <c r="T6" s="77" t="s">
        <v>45</v>
      </c>
      <c r="U6" s="77" t="s">
        <v>263</v>
      </c>
      <c r="V6" s="258"/>
      <c r="W6" s="259"/>
      <c r="X6" s="259"/>
      <c r="Y6" s="259"/>
      <c r="Z6" s="259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189</v>
      </c>
      <c r="M7" s="258"/>
      <c r="N7" s="259"/>
      <c r="O7" s="259"/>
      <c r="P7" s="259"/>
      <c r="Q7" s="260"/>
      <c r="T7" s="77" t="s">
        <v>46</v>
      </c>
      <c r="U7" s="77" t="s">
        <v>264</v>
      </c>
      <c r="V7" s="258"/>
      <c r="W7" s="259"/>
      <c r="X7" s="259"/>
      <c r="Y7" s="259"/>
      <c r="Z7" s="259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97</v>
      </c>
      <c r="L8" s="77" t="s">
        <v>143</v>
      </c>
      <c r="M8" s="261"/>
      <c r="N8" s="262"/>
      <c r="O8" s="262"/>
      <c r="P8" s="262"/>
      <c r="Q8" s="263"/>
      <c r="T8" s="77" t="s">
        <v>126</v>
      </c>
      <c r="U8" s="77" t="s">
        <v>265</v>
      </c>
      <c r="V8" s="261"/>
      <c r="W8" s="262"/>
      <c r="X8" s="262"/>
      <c r="Y8" s="262"/>
      <c r="Z8" s="262"/>
    </row>
    <row r="9" spans="1:27">
      <c r="A9" s="65" t="s">
        <v>72</v>
      </c>
      <c r="B9" s="47" t="s">
        <v>293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98</v>
      </c>
      <c r="L9" s="77" t="s">
        <v>262</v>
      </c>
      <c r="M9" s="261"/>
      <c r="N9" s="262"/>
      <c r="O9" s="262"/>
      <c r="P9" s="262"/>
      <c r="Q9" s="263"/>
      <c r="T9" s="77" t="s">
        <v>127</v>
      </c>
      <c r="U9" s="77" t="s">
        <v>266</v>
      </c>
      <c r="V9" s="261"/>
      <c r="W9" s="262"/>
      <c r="X9" s="262"/>
      <c r="Y9" s="262"/>
      <c r="Z9" s="262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109</v>
      </c>
      <c r="M10" s="261"/>
      <c r="N10" s="264"/>
      <c r="O10" s="264"/>
      <c r="P10" s="264"/>
      <c r="Q10" s="263"/>
      <c r="T10" s="77" t="s">
        <v>14</v>
      </c>
      <c r="U10" s="77" t="s">
        <v>267</v>
      </c>
      <c r="V10" s="283"/>
      <c r="W10" s="284"/>
      <c r="X10" s="284"/>
      <c r="Y10" s="284"/>
      <c r="Z10" s="284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148</v>
      </c>
      <c r="M11" s="265"/>
      <c r="N11" s="266"/>
      <c r="O11" s="266"/>
      <c r="P11" s="266"/>
      <c r="Q11" s="267"/>
      <c r="T11" s="77" t="s">
        <v>15</v>
      </c>
      <c r="U11" s="77" t="s">
        <v>193</v>
      </c>
      <c r="V11" s="283"/>
      <c r="W11" s="284"/>
      <c r="X11" s="284"/>
      <c r="Y11" s="284"/>
      <c r="Z11" s="284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269" t="s">
        <v>154</v>
      </c>
      <c r="L13" s="270"/>
      <c r="M13" s="271" t="s">
        <v>155</v>
      </c>
      <c r="N13" s="272"/>
      <c r="O13" s="273"/>
      <c r="P13" s="274" t="s">
        <v>50</v>
      </c>
      <c r="Q13" s="276" t="s">
        <v>55</v>
      </c>
      <c r="R13" s="279" t="s">
        <v>56</v>
      </c>
      <c r="T13" s="269" t="s">
        <v>154</v>
      </c>
      <c r="U13" s="270"/>
      <c r="V13" s="271" t="s">
        <v>155</v>
      </c>
      <c r="W13" s="272"/>
      <c r="X13" s="273"/>
      <c r="Y13" s="274" t="s">
        <v>50</v>
      </c>
      <c r="Z13" s="276" t="s">
        <v>55</v>
      </c>
      <c r="AA13" s="279" t="s">
        <v>56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275"/>
      <c r="Q14" s="277"/>
      <c r="R14" s="282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281"/>
      <c r="Z14" s="278"/>
      <c r="AA14" s="280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268</v>
      </c>
      <c r="M15" s="8" t="s">
        <v>17</v>
      </c>
      <c r="N15" s="25" t="s">
        <v>138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270</v>
      </c>
      <c r="V15" s="22" t="s">
        <v>44</v>
      </c>
      <c r="W15" s="28" t="s">
        <v>295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269</v>
      </c>
      <c r="M16" s="10"/>
      <c r="N16" s="26"/>
      <c r="O16" s="11"/>
      <c r="P16" s="17"/>
      <c r="Q16" s="1"/>
      <c r="R16" s="11"/>
      <c r="T16" s="4" t="s">
        <v>4</v>
      </c>
      <c r="U16" s="79" t="s">
        <v>271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243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88</v>
      </c>
      <c r="R17" s="14" t="s">
        <v>60</v>
      </c>
      <c r="T17" s="10" t="s">
        <v>5</v>
      </c>
      <c r="U17" s="80" t="s">
        <v>272</v>
      </c>
      <c r="V17" s="10" t="s">
        <v>248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246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273</v>
      </c>
      <c r="V19" s="10" t="s">
        <v>253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244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274</v>
      </c>
      <c r="V21" s="10" t="s">
        <v>249</v>
      </c>
      <c r="W21" s="26" t="s">
        <v>145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242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275</v>
      </c>
      <c r="V23" s="10" t="s">
        <v>250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245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276</v>
      </c>
      <c r="V25" s="10" t="s">
        <v>251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99</v>
      </c>
      <c r="U26" s="81" t="s">
        <v>278</v>
      </c>
      <c r="V26" s="49" t="s">
        <v>99</v>
      </c>
      <c r="W26" s="3" t="s">
        <v>139</v>
      </c>
      <c r="X26" s="50">
        <v>3</v>
      </c>
      <c r="Y26" s="51" t="s">
        <v>52</v>
      </c>
      <c r="Z26" s="52" t="s">
        <v>125</v>
      </c>
      <c r="AA26" s="53" t="s">
        <v>102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100</v>
      </c>
      <c r="U27" s="80" t="s">
        <v>277</v>
      </c>
      <c r="V27" s="31" t="s">
        <v>254</v>
      </c>
      <c r="W27" s="1" t="s">
        <v>139</v>
      </c>
      <c r="X27" s="29">
        <v>1</v>
      </c>
      <c r="Y27" s="42" t="s">
        <v>52</v>
      </c>
      <c r="Z27" s="30" t="s">
        <v>115</v>
      </c>
      <c r="AA27" s="44" t="s">
        <v>103</v>
      </c>
    </row>
    <row r="28" spans="4:27" ht="28.5" customHeight="1">
      <c r="G28" s="74">
        <v>26</v>
      </c>
      <c r="H28" s="75">
        <v>15</v>
      </c>
      <c r="T28" s="31" t="s">
        <v>92</v>
      </c>
      <c r="U28" s="82" t="s">
        <v>277</v>
      </c>
      <c r="V28" s="108" t="s">
        <v>173</v>
      </c>
      <c r="W28" s="30" t="s">
        <v>19</v>
      </c>
      <c r="X28" s="29">
        <v>1</v>
      </c>
      <c r="Y28" s="42" t="s">
        <v>93</v>
      </c>
      <c r="Z28" s="30" t="s">
        <v>94</v>
      </c>
      <c r="AA28" s="23" t="s">
        <v>95</v>
      </c>
    </row>
    <row r="29" spans="4:27" ht="27">
      <c r="G29" s="74">
        <v>27</v>
      </c>
      <c r="H29" s="75">
        <v>15</v>
      </c>
      <c r="T29" s="10" t="s">
        <v>14</v>
      </c>
      <c r="U29" s="80" t="s">
        <v>297</v>
      </c>
      <c r="V29" s="10" t="s">
        <v>14</v>
      </c>
      <c r="W29" s="26" t="s">
        <v>298</v>
      </c>
      <c r="X29" s="11">
        <v>3</v>
      </c>
      <c r="Y29" s="17" t="s">
        <v>299</v>
      </c>
      <c r="Z29" s="33" t="s">
        <v>118</v>
      </c>
      <c r="AA29" s="23" t="s">
        <v>90</v>
      </c>
    </row>
    <row r="30" spans="4:27" ht="27">
      <c r="G30" s="74">
        <v>28</v>
      </c>
      <c r="H30" s="75">
        <v>15</v>
      </c>
      <c r="T30" s="10" t="s">
        <v>15</v>
      </c>
      <c r="U30" s="80" t="s">
        <v>300</v>
      </c>
      <c r="V30" s="10" t="s">
        <v>252</v>
      </c>
      <c r="W30" s="26" t="s">
        <v>298</v>
      </c>
      <c r="X30" s="11">
        <v>1</v>
      </c>
      <c r="Y30" s="17" t="s">
        <v>299</v>
      </c>
      <c r="Z30" s="33" t="s">
        <v>119</v>
      </c>
      <c r="AA30" s="23" t="s">
        <v>90</v>
      </c>
    </row>
    <row r="31" spans="4:27" ht="27">
      <c r="G31" s="74">
        <v>29</v>
      </c>
      <c r="H31" s="75">
        <v>15</v>
      </c>
      <c r="T31" s="31" t="s">
        <v>105</v>
      </c>
      <c r="U31" s="80" t="s">
        <v>278</v>
      </c>
      <c r="V31" s="31" t="s">
        <v>105</v>
      </c>
      <c r="W31" s="1" t="s">
        <v>109</v>
      </c>
      <c r="X31" s="29">
        <v>3</v>
      </c>
      <c r="Y31" s="42" t="s">
        <v>53</v>
      </c>
      <c r="Z31" s="33" t="s">
        <v>116</v>
      </c>
      <c r="AA31" s="11" t="s">
        <v>108</v>
      </c>
    </row>
    <row r="32" spans="4:27" ht="28.5" customHeight="1">
      <c r="G32" s="74">
        <v>30</v>
      </c>
      <c r="H32" s="75">
        <v>15</v>
      </c>
      <c r="T32" s="34" t="s">
        <v>106</v>
      </c>
      <c r="U32" s="91" t="s">
        <v>277</v>
      </c>
      <c r="V32" s="34" t="s">
        <v>256</v>
      </c>
      <c r="W32" s="48"/>
      <c r="X32" s="37"/>
      <c r="Y32" s="41" t="s">
        <v>53</v>
      </c>
      <c r="Z32" s="39" t="s">
        <v>116</v>
      </c>
      <c r="AA32" s="35" t="s">
        <v>108</v>
      </c>
    </row>
    <row r="33" spans="7:27" ht="27.75" customHeight="1">
      <c r="G33" s="74">
        <v>31</v>
      </c>
      <c r="H33" s="75">
        <v>15</v>
      </c>
      <c r="T33" s="31" t="s">
        <v>133</v>
      </c>
      <c r="U33" s="80" t="s">
        <v>279</v>
      </c>
      <c r="V33" s="46" t="s">
        <v>166</v>
      </c>
      <c r="W33" s="30" t="s">
        <v>142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1" t="s">
        <v>280</v>
      </c>
      <c r="V34" s="46" t="s">
        <v>261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0" t="s">
        <v>281</v>
      </c>
      <c r="V35" s="102" t="s">
        <v>167</v>
      </c>
      <c r="W35" s="1" t="s">
        <v>142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9">
        <v>34</v>
      </c>
      <c r="H36" s="54">
        <v>15</v>
      </c>
      <c r="T36" s="32" t="s">
        <v>164</v>
      </c>
      <c r="U36" s="92" t="s">
        <v>282</v>
      </c>
      <c r="V36" s="102" t="s">
        <v>260</v>
      </c>
      <c r="W36" s="43"/>
      <c r="X36" s="7"/>
      <c r="Y36" s="105"/>
      <c r="Z36" s="43"/>
      <c r="AA36" s="7"/>
    </row>
    <row r="37" spans="7:27" ht="27">
      <c r="G37" s="129">
        <v>35</v>
      </c>
      <c r="H37" s="54">
        <v>15</v>
      </c>
      <c r="T37" s="30" t="s">
        <v>45</v>
      </c>
      <c r="U37" s="1" t="s">
        <v>283</v>
      </c>
      <c r="V37" s="30" t="s">
        <v>181</v>
      </c>
      <c r="W37" s="1" t="s">
        <v>143</v>
      </c>
      <c r="X37" s="1">
        <v>1</v>
      </c>
      <c r="Y37" s="1"/>
      <c r="Z37" s="1" t="s">
        <v>57</v>
      </c>
      <c r="AA37" s="33" t="s">
        <v>184</v>
      </c>
    </row>
    <row r="38" spans="7:27">
      <c r="G38" s="129">
        <v>36</v>
      </c>
      <c r="H38" s="54">
        <v>15</v>
      </c>
      <c r="T38" s="30" t="s">
        <v>46</v>
      </c>
      <c r="U38" s="1" t="s">
        <v>284</v>
      </c>
      <c r="V38" s="30" t="s">
        <v>259</v>
      </c>
      <c r="W38" s="1"/>
      <c r="X38" s="1"/>
      <c r="Y38" s="1"/>
      <c r="Z38" s="1"/>
      <c r="AA38" s="1"/>
    </row>
    <row r="39" spans="7:27">
      <c r="G39" s="129">
        <v>37</v>
      </c>
      <c r="H39" s="54">
        <v>15</v>
      </c>
      <c r="T39" s="30" t="s">
        <v>45</v>
      </c>
      <c r="U39" s="1" t="s">
        <v>283</v>
      </c>
      <c r="V39" s="1" t="s">
        <v>182</v>
      </c>
      <c r="W39" s="1" t="s">
        <v>142</v>
      </c>
      <c r="X39" s="1">
        <v>2</v>
      </c>
      <c r="Y39" s="1"/>
      <c r="Z39" s="1" t="s">
        <v>57</v>
      </c>
      <c r="AA39" s="1"/>
    </row>
    <row r="40" spans="7:27" ht="26.25" customHeight="1">
      <c r="G40" s="129">
        <v>38</v>
      </c>
      <c r="H40" s="54">
        <v>15</v>
      </c>
      <c r="T40" s="30" t="s">
        <v>46</v>
      </c>
      <c r="U40" s="1" t="s">
        <v>284</v>
      </c>
      <c r="V40" s="1" t="s">
        <v>257</v>
      </c>
      <c r="W40" s="1"/>
      <c r="X40" s="1"/>
      <c r="Y40" s="1"/>
      <c r="Z40" s="1"/>
      <c r="AA40" s="1"/>
    </row>
    <row r="41" spans="7:27">
      <c r="G41" s="129">
        <v>39</v>
      </c>
      <c r="H41" s="54">
        <v>15</v>
      </c>
      <c r="T41" s="30" t="s">
        <v>45</v>
      </c>
      <c r="U41" s="1" t="s">
        <v>283</v>
      </c>
      <c r="V41" s="1" t="s">
        <v>183</v>
      </c>
      <c r="W41" s="1" t="s">
        <v>143</v>
      </c>
      <c r="X41" s="1">
        <v>2</v>
      </c>
      <c r="Y41" s="1"/>
      <c r="Z41" s="1" t="s">
        <v>57</v>
      </c>
      <c r="AA41" s="1"/>
    </row>
    <row r="42" spans="7:27">
      <c r="G42" s="129">
        <v>40</v>
      </c>
      <c r="H42" s="54">
        <v>15</v>
      </c>
      <c r="T42" s="30" t="s">
        <v>46</v>
      </c>
      <c r="U42" s="1" t="s">
        <v>284</v>
      </c>
      <c r="V42" s="1" t="s">
        <v>258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AA13:AA14"/>
    <mergeCell ref="V3:Z3"/>
    <mergeCell ref="R13:R14"/>
    <mergeCell ref="T13:U13"/>
    <mergeCell ref="Y13:Y14"/>
    <mergeCell ref="M13:O13"/>
    <mergeCell ref="M4:Q11"/>
    <mergeCell ref="V4:Z11"/>
    <mergeCell ref="V13:X13"/>
    <mergeCell ref="K13:L13"/>
    <mergeCell ref="P13:P14"/>
    <mergeCell ref="Q13:Q14"/>
    <mergeCell ref="M3:Q3"/>
    <mergeCell ref="Z13:Z14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B9" sqref="B9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152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58">
        <v>1</v>
      </c>
      <c r="H3" s="159">
        <v>4.5</v>
      </c>
      <c r="K3" s="77" t="s">
        <v>78</v>
      </c>
      <c r="L3" s="77" t="s">
        <v>80</v>
      </c>
      <c r="M3" s="251" t="s">
        <v>81</v>
      </c>
      <c r="N3" s="252"/>
      <c r="O3" s="252"/>
      <c r="P3" s="252"/>
      <c r="Q3" s="253"/>
      <c r="T3" s="77" t="s">
        <v>79</v>
      </c>
      <c r="U3" s="77" t="s">
        <v>174</v>
      </c>
      <c r="V3" s="254" t="s">
        <v>82</v>
      </c>
      <c r="W3" s="254"/>
      <c r="X3" s="254"/>
      <c r="Y3" s="254"/>
      <c r="Z3" s="254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60">
        <v>20.25</v>
      </c>
      <c r="K4" s="77" t="s">
        <v>85</v>
      </c>
      <c r="L4" s="77" t="s">
        <v>195</v>
      </c>
      <c r="M4" s="255" t="s">
        <v>61</v>
      </c>
      <c r="N4" s="256"/>
      <c r="O4" s="256"/>
      <c r="P4" s="256"/>
      <c r="Q4" s="257"/>
      <c r="T4" s="77" t="s">
        <v>83</v>
      </c>
      <c r="U4" s="77" t="s">
        <v>190</v>
      </c>
      <c r="V4" s="255" t="s">
        <v>172</v>
      </c>
      <c r="W4" s="256"/>
      <c r="X4" s="256"/>
      <c r="Y4" s="256"/>
      <c r="Z4" s="256"/>
    </row>
    <row r="5" spans="1:27">
      <c r="A5" s="65"/>
      <c r="B5" s="47"/>
      <c r="D5" s="85" t="s">
        <v>138</v>
      </c>
      <c r="E5" s="86">
        <v>28.5</v>
      </c>
      <c r="F5" s="24"/>
      <c r="G5" s="77">
        <v>3</v>
      </c>
      <c r="H5" s="160">
        <v>13</v>
      </c>
      <c r="K5" s="77" t="s">
        <v>84</v>
      </c>
      <c r="L5" s="77" t="s">
        <v>134</v>
      </c>
      <c r="M5" s="258"/>
      <c r="N5" s="259"/>
      <c r="O5" s="259"/>
      <c r="P5" s="259"/>
      <c r="Q5" s="260"/>
      <c r="T5" s="77" t="s">
        <v>84</v>
      </c>
      <c r="U5" s="77" t="s">
        <v>191</v>
      </c>
      <c r="V5" s="258"/>
      <c r="W5" s="259"/>
      <c r="X5" s="259"/>
      <c r="Y5" s="259"/>
      <c r="Z5" s="259"/>
    </row>
    <row r="6" spans="1:27">
      <c r="A6" s="64" t="s">
        <v>62</v>
      </c>
      <c r="B6" s="68" t="s">
        <v>132</v>
      </c>
      <c r="D6" s="85" t="s">
        <v>139</v>
      </c>
      <c r="E6" s="86">
        <v>6</v>
      </c>
      <c r="F6" s="24"/>
      <c r="G6" s="77">
        <v>4</v>
      </c>
      <c r="H6" s="160">
        <v>15</v>
      </c>
      <c r="K6" s="77" t="s">
        <v>45</v>
      </c>
      <c r="L6" s="77" t="s">
        <v>110</v>
      </c>
      <c r="M6" s="258"/>
      <c r="N6" s="259"/>
      <c r="O6" s="259"/>
      <c r="P6" s="259"/>
      <c r="Q6" s="260"/>
      <c r="T6" s="77" t="s">
        <v>45</v>
      </c>
      <c r="U6" s="77" t="s">
        <v>196</v>
      </c>
      <c r="V6" s="258"/>
      <c r="W6" s="259"/>
      <c r="X6" s="259"/>
      <c r="Y6" s="259"/>
      <c r="Z6" s="259"/>
    </row>
    <row r="7" spans="1:27">
      <c r="A7" s="65" t="s">
        <v>63</v>
      </c>
      <c r="B7" s="47" t="s">
        <v>96</v>
      </c>
      <c r="D7" s="85" t="s">
        <v>54</v>
      </c>
      <c r="E7" s="86">
        <v>14</v>
      </c>
      <c r="F7" s="24"/>
      <c r="G7" s="77">
        <v>5</v>
      </c>
      <c r="H7" s="160">
        <v>15</v>
      </c>
      <c r="K7" s="77" t="s">
        <v>46</v>
      </c>
      <c r="L7" s="77" t="s">
        <v>188</v>
      </c>
      <c r="M7" s="258"/>
      <c r="N7" s="259"/>
      <c r="O7" s="259"/>
      <c r="P7" s="259"/>
      <c r="Q7" s="260"/>
      <c r="T7" s="77" t="s">
        <v>46</v>
      </c>
      <c r="U7" s="77" t="s">
        <v>197</v>
      </c>
      <c r="V7" s="258"/>
      <c r="W7" s="259"/>
      <c r="X7" s="259"/>
      <c r="Y7" s="259"/>
      <c r="Z7" s="259"/>
    </row>
    <row r="8" spans="1:27">
      <c r="A8" s="65" t="s">
        <v>71</v>
      </c>
      <c r="B8" s="47" t="s">
        <v>73</v>
      </c>
      <c r="D8" s="85" t="s">
        <v>109</v>
      </c>
      <c r="E8" s="86">
        <v>14</v>
      </c>
      <c r="F8" s="24"/>
      <c r="G8" s="77">
        <v>6</v>
      </c>
      <c r="H8" s="160">
        <v>6</v>
      </c>
      <c r="K8" s="77" t="s">
        <v>97</v>
      </c>
      <c r="L8" s="77" t="s">
        <v>143</v>
      </c>
      <c r="M8" s="261"/>
      <c r="N8" s="262"/>
      <c r="O8" s="262"/>
      <c r="P8" s="262"/>
      <c r="Q8" s="263"/>
      <c r="T8" s="77" t="s">
        <v>126</v>
      </c>
      <c r="U8" s="77" t="s">
        <v>192</v>
      </c>
      <c r="V8" s="261"/>
      <c r="W8" s="262"/>
      <c r="X8" s="262"/>
      <c r="Y8" s="262"/>
      <c r="Z8" s="262"/>
    </row>
    <row r="9" spans="1:27">
      <c r="A9" s="65" t="s">
        <v>72</v>
      </c>
      <c r="B9" s="130" t="s">
        <v>294</v>
      </c>
      <c r="D9" s="85" t="s">
        <v>140</v>
      </c>
      <c r="E9" s="86">
        <v>18</v>
      </c>
      <c r="F9" s="24"/>
      <c r="G9" s="77">
        <v>7</v>
      </c>
      <c r="H9" s="160">
        <v>21.75</v>
      </c>
      <c r="K9" s="77" t="s">
        <v>98</v>
      </c>
      <c r="L9" s="77" t="s">
        <v>189</v>
      </c>
      <c r="M9" s="261"/>
      <c r="N9" s="262"/>
      <c r="O9" s="262"/>
      <c r="P9" s="262"/>
      <c r="Q9" s="263"/>
      <c r="T9" s="77" t="s">
        <v>127</v>
      </c>
      <c r="U9" s="77" t="s">
        <v>193</v>
      </c>
      <c r="V9" s="261"/>
      <c r="W9" s="262"/>
      <c r="X9" s="262"/>
      <c r="Y9" s="262"/>
      <c r="Z9" s="262"/>
    </row>
    <row r="10" spans="1:27">
      <c r="A10" s="65" t="s">
        <v>69</v>
      </c>
      <c r="B10" s="130">
        <v>12</v>
      </c>
      <c r="D10" s="85" t="s">
        <v>107</v>
      </c>
      <c r="E10" s="86">
        <v>0</v>
      </c>
      <c r="F10" s="24"/>
      <c r="G10" s="77">
        <v>8</v>
      </c>
      <c r="H10" s="160">
        <v>15</v>
      </c>
      <c r="K10" s="77" t="s">
        <v>10</v>
      </c>
      <c r="L10" s="77" t="s">
        <v>109</v>
      </c>
      <c r="M10" s="261"/>
      <c r="N10" s="262"/>
      <c r="O10" s="262"/>
      <c r="P10" s="262"/>
      <c r="Q10" s="263"/>
      <c r="T10" s="77"/>
      <c r="U10" s="77" t="s">
        <v>194</v>
      </c>
      <c r="V10" s="283"/>
      <c r="W10" s="284"/>
      <c r="X10" s="284"/>
      <c r="Y10" s="284"/>
      <c r="Z10" s="284"/>
    </row>
    <row r="11" spans="1:27">
      <c r="A11" s="65" t="s">
        <v>65</v>
      </c>
      <c r="B11" s="47">
        <v>3</v>
      </c>
      <c r="D11" s="85" t="s">
        <v>141</v>
      </c>
      <c r="E11" s="86">
        <v>8</v>
      </c>
      <c r="F11" s="24"/>
      <c r="G11" s="77">
        <v>9</v>
      </c>
      <c r="H11" s="160">
        <v>15</v>
      </c>
      <c r="K11" s="77" t="s">
        <v>11</v>
      </c>
      <c r="L11" s="77" t="s">
        <v>135</v>
      </c>
      <c r="M11" s="265"/>
      <c r="N11" s="266"/>
      <c r="O11" s="266"/>
      <c r="P11" s="266"/>
      <c r="Q11" s="267"/>
      <c r="T11" s="77"/>
      <c r="U11" s="77" t="s">
        <v>198</v>
      </c>
      <c r="V11" s="283"/>
      <c r="W11" s="284"/>
      <c r="X11" s="284"/>
      <c r="Y11" s="284"/>
      <c r="Z11" s="284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60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85" t="s">
        <v>142</v>
      </c>
      <c r="E13" s="86">
        <v>1</v>
      </c>
      <c r="F13" s="24"/>
      <c r="G13" s="77">
        <v>11</v>
      </c>
      <c r="H13" s="160">
        <v>15</v>
      </c>
      <c r="K13" s="269" t="s">
        <v>154</v>
      </c>
      <c r="L13" s="285"/>
      <c r="M13" s="271" t="s">
        <v>155</v>
      </c>
      <c r="N13" s="272"/>
      <c r="O13" s="273"/>
      <c r="P13" s="274" t="s">
        <v>50</v>
      </c>
      <c r="Q13" s="276" t="s">
        <v>55</v>
      </c>
      <c r="R13" s="279" t="s">
        <v>56</v>
      </c>
      <c r="T13" s="269" t="s">
        <v>154</v>
      </c>
      <c r="U13" s="270"/>
      <c r="V13" s="271" t="s">
        <v>155</v>
      </c>
      <c r="W13" s="272"/>
      <c r="X13" s="273"/>
      <c r="Y13" s="274" t="s">
        <v>50</v>
      </c>
      <c r="Z13" s="276" t="s">
        <v>55</v>
      </c>
      <c r="AA13" s="279" t="s">
        <v>56</v>
      </c>
    </row>
    <row r="14" spans="1:27" ht="14.25" thickBot="1">
      <c r="A14" s="65" t="s">
        <v>111</v>
      </c>
      <c r="B14" s="47">
        <v>2</v>
      </c>
      <c r="D14" s="85" t="s">
        <v>143</v>
      </c>
      <c r="E14" s="86">
        <v>0.31</v>
      </c>
      <c r="F14" s="24"/>
      <c r="G14" s="77">
        <v>12</v>
      </c>
      <c r="H14" s="160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281"/>
      <c r="Q14" s="278"/>
      <c r="R14" s="280"/>
      <c r="T14" s="97" t="s">
        <v>0</v>
      </c>
      <c r="U14" s="98" t="s">
        <v>89</v>
      </c>
      <c r="V14" s="94" t="s">
        <v>0</v>
      </c>
      <c r="W14" s="96"/>
      <c r="X14" s="95" t="s">
        <v>74</v>
      </c>
      <c r="Y14" s="281"/>
      <c r="Z14" s="278"/>
      <c r="AA14" s="280"/>
    </row>
    <row r="15" spans="1:27" ht="41.25" thickBot="1">
      <c r="A15" s="67" t="s">
        <v>112</v>
      </c>
      <c r="B15" s="71">
        <v>1</v>
      </c>
      <c r="D15" s="85" t="s">
        <v>144</v>
      </c>
      <c r="E15" s="86">
        <v>1.25</v>
      </c>
      <c r="F15" s="24"/>
      <c r="G15" s="77">
        <v>13</v>
      </c>
      <c r="H15" s="160">
        <v>15</v>
      </c>
      <c r="K15" s="4" t="s">
        <v>4</v>
      </c>
      <c r="L15" s="103" t="s">
        <v>199</v>
      </c>
      <c r="M15" s="4" t="s">
        <v>158</v>
      </c>
      <c r="N15" s="5" t="s">
        <v>138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210</v>
      </c>
      <c r="V15" s="22" t="s">
        <v>44</v>
      </c>
      <c r="W15" s="28" t="s">
        <v>143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110</v>
      </c>
      <c r="E16" s="86">
        <v>14.75</v>
      </c>
      <c r="F16" s="24"/>
      <c r="G16" s="77">
        <v>14</v>
      </c>
      <c r="H16" s="160">
        <v>15</v>
      </c>
      <c r="K16" s="10" t="s">
        <v>5</v>
      </c>
      <c r="L16" s="104" t="s">
        <v>200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211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145</v>
      </c>
      <c r="E17" s="86">
        <v>1.25</v>
      </c>
      <c r="F17" s="24"/>
      <c r="G17" s="77">
        <v>15</v>
      </c>
      <c r="H17" s="160">
        <v>15</v>
      </c>
      <c r="K17" s="10" t="s">
        <v>6</v>
      </c>
      <c r="L17" s="104" t="s">
        <v>201</v>
      </c>
      <c r="M17" s="10" t="s">
        <v>157</v>
      </c>
      <c r="N17" s="1" t="s">
        <v>138</v>
      </c>
      <c r="O17" s="11">
        <v>3</v>
      </c>
      <c r="P17" s="17" t="s">
        <v>160</v>
      </c>
      <c r="Q17" s="1" t="s">
        <v>57</v>
      </c>
      <c r="R17" s="11" t="s">
        <v>58</v>
      </c>
      <c r="T17" s="10" t="s">
        <v>5</v>
      </c>
      <c r="U17" s="80" t="s">
        <v>212</v>
      </c>
      <c r="V17" s="10" t="s">
        <v>247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136</v>
      </c>
      <c r="E18" s="86">
        <v>0.31</v>
      </c>
      <c r="F18" s="24"/>
      <c r="G18" s="77">
        <v>16</v>
      </c>
      <c r="H18" s="160">
        <v>15</v>
      </c>
      <c r="K18" s="10" t="s">
        <v>7</v>
      </c>
      <c r="L18" s="104" t="s">
        <v>202</v>
      </c>
      <c r="M18" s="10"/>
      <c r="N18" s="1"/>
      <c r="O18" s="11"/>
      <c r="P18" s="17" t="s">
        <v>93</v>
      </c>
      <c r="Q18" s="1"/>
      <c r="R18" s="11"/>
      <c r="T18" s="10" t="s">
        <v>6</v>
      </c>
      <c r="U18" s="80" t="s">
        <v>213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60">
        <v>15</v>
      </c>
      <c r="K19" s="22" t="s">
        <v>83</v>
      </c>
      <c r="L19" s="99" t="s">
        <v>203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88</v>
      </c>
      <c r="R19" s="23" t="s">
        <v>60</v>
      </c>
      <c r="T19" s="10" t="s">
        <v>7</v>
      </c>
      <c r="U19" s="80" t="s">
        <v>214</v>
      </c>
      <c r="V19" s="10" t="s">
        <v>253</v>
      </c>
      <c r="W19" s="26"/>
      <c r="X19" s="11"/>
      <c r="Y19" s="17" t="s">
        <v>51</v>
      </c>
      <c r="Z19" s="1"/>
      <c r="AA19" s="11"/>
    </row>
    <row r="20" spans="2:27">
      <c r="D20" s="85" t="s">
        <v>134</v>
      </c>
      <c r="E20" s="86">
        <v>1.5</v>
      </c>
      <c r="F20" s="24"/>
      <c r="G20" s="77">
        <v>18</v>
      </c>
      <c r="H20" s="160">
        <v>15</v>
      </c>
      <c r="K20" s="31" t="s">
        <v>97</v>
      </c>
      <c r="L20" s="104" t="s">
        <v>204</v>
      </c>
      <c r="M20" s="31" t="s">
        <v>159</v>
      </c>
      <c r="N20" s="1" t="s">
        <v>141</v>
      </c>
      <c r="O20" s="11">
        <v>3</v>
      </c>
      <c r="P20" s="17" t="s">
        <v>161</v>
      </c>
      <c r="Q20" s="1" t="s">
        <v>57</v>
      </c>
      <c r="R20" s="11" t="s">
        <v>58</v>
      </c>
      <c r="T20" s="10" t="s">
        <v>8</v>
      </c>
      <c r="U20" s="80" t="s">
        <v>215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146</v>
      </c>
      <c r="E21" s="86">
        <v>0.77</v>
      </c>
      <c r="F21" s="24"/>
      <c r="G21" s="77">
        <v>19</v>
      </c>
      <c r="H21" s="160">
        <v>15</v>
      </c>
      <c r="K21" s="31" t="s">
        <v>98</v>
      </c>
      <c r="L21" s="104" t="s">
        <v>205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216</v>
      </c>
      <c r="V21" s="10" t="s">
        <v>249</v>
      </c>
      <c r="W21" s="26" t="s">
        <v>145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147</v>
      </c>
      <c r="E22" s="86">
        <v>4.75</v>
      </c>
      <c r="F22" s="24"/>
      <c r="G22" s="77">
        <v>20</v>
      </c>
      <c r="H22" s="160">
        <v>15</v>
      </c>
      <c r="K22" s="31" t="s">
        <v>10</v>
      </c>
      <c r="L22" s="104" t="s">
        <v>206</v>
      </c>
      <c r="M22" s="10" t="s">
        <v>162</v>
      </c>
      <c r="N22" s="1" t="s">
        <v>86</v>
      </c>
      <c r="O22" s="11">
        <v>3</v>
      </c>
      <c r="P22" s="17" t="s">
        <v>93</v>
      </c>
      <c r="Q22" s="1" t="s">
        <v>57</v>
      </c>
      <c r="R22" s="11" t="s">
        <v>58</v>
      </c>
      <c r="T22" s="10" t="s">
        <v>10</v>
      </c>
      <c r="U22" s="80" t="s">
        <v>217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168</v>
      </c>
      <c r="AA22" s="11"/>
    </row>
    <row r="23" spans="2:27">
      <c r="D23" s="85" t="s">
        <v>148</v>
      </c>
      <c r="E23" s="86">
        <v>1.63</v>
      </c>
      <c r="F23" s="24"/>
      <c r="G23" s="77">
        <v>21</v>
      </c>
      <c r="H23" s="160">
        <v>15</v>
      </c>
      <c r="K23" s="31" t="s">
        <v>11</v>
      </c>
      <c r="L23" s="77" t="s">
        <v>207</v>
      </c>
      <c r="M23" s="1"/>
      <c r="N23" s="1"/>
      <c r="O23" s="1"/>
      <c r="P23" s="109" t="s">
        <v>93</v>
      </c>
      <c r="Q23" s="1"/>
      <c r="R23" s="11"/>
      <c r="T23" s="10" t="s">
        <v>11</v>
      </c>
      <c r="U23" s="80" t="s">
        <v>218</v>
      </c>
      <c r="V23" s="10" t="s">
        <v>250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137</v>
      </c>
      <c r="E24" s="86">
        <v>5.25</v>
      </c>
      <c r="F24" s="24"/>
      <c r="G24" s="77">
        <v>22</v>
      </c>
      <c r="H24" s="160">
        <v>15</v>
      </c>
      <c r="K24" s="31" t="s">
        <v>45</v>
      </c>
      <c r="L24" s="1" t="s">
        <v>208</v>
      </c>
      <c r="M24" s="30" t="s">
        <v>181</v>
      </c>
      <c r="N24" s="1" t="s">
        <v>86</v>
      </c>
      <c r="O24" s="1">
        <v>2</v>
      </c>
      <c r="P24" s="109" t="s">
        <v>93</v>
      </c>
      <c r="Q24" s="1" t="s">
        <v>57</v>
      </c>
      <c r="R24" s="23" t="s">
        <v>184</v>
      </c>
      <c r="T24" s="10" t="s">
        <v>12</v>
      </c>
      <c r="U24" s="80" t="s">
        <v>219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2:27" ht="14.25" thickBot="1">
      <c r="D25" s="85" t="s">
        <v>135</v>
      </c>
      <c r="E25" s="86"/>
      <c r="F25" s="24"/>
      <c r="G25" s="77">
        <v>23</v>
      </c>
      <c r="H25" s="160">
        <v>15</v>
      </c>
      <c r="K25" s="32" t="s">
        <v>46</v>
      </c>
      <c r="L25" s="43" t="s">
        <v>209</v>
      </c>
      <c r="M25" s="118" t="s">
        <v>181</v>
      </c>
      <c r="N25" s="43"/>
      <c r="O25" s="43"/>
      <c r="P25" s="117" t="s">
        <v>93</v>
      </c>
      <c r="Q25" s="43"/>
      <c r="R25" s="7"/>
      <c r="T25" s="10" t="s">
        <v>13</v>
      </c>
      <c r="U25" s="80" t="s">
        <v>220</v>
      </c>
      <c r="V25" s="10" t="s">
        <v>251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2:27" ht="27">
      <c r="D26" s="85" t="s">
        <v>149</v>
      </c>
      <c r="E26" s="86"/>
      <c r="F26" s="24"/>
      <c r="G26" s="77">
        <v>24</v>
      </c>
      <c r="H26" s="160">
        <v>15</v>
      </c>
      <c r="T26" s="10" t="s">
        <v>14</v>
      </c>
      <c r="U26" s="80" t="s">
        <v>221</v>
      </c>
      <c r="V26" s="10" t="s">
        <v>14</v>
      </c>
      <c r="W26" s="26" t="s">
        <v>141</v>
      </c>
      <c r="X26" s="11">
        <v>3</v>
      </c>
      <c r="Y26" s="17" t="s">
        <v>52</v>
      </c>
      <c r="Z26" s="2" t="s">
        <v>120</v>
      </c>
      <c r="AA26" s="23" t="s">
        <v>90</v>
      </c>
    </row>
    <row r="27" spans="2:27" ht="27">
      <c r="D27" s="85" t="s">
        <v>150</v>
      </c>
      <c r="E27" s="86"/>
      <c r="F27" s="24"/>
      <c r="G27" s="77">
        <v>25</v>
      </c>
      <c r="H27" s="160">
        <v>15</v>
      </c>
      <c r="T27" s="10" t="s">
        <v>15</v>
      </c>
      <c r="U27" s="80" t="s">
        <v>222</v>
      </c>
      <c r="V27" s="10" t="s">
        <v>252</v>
      </c>
      <c r="W27" s="26" t="s">
        <v>141</v>
      </c>
      <c r="X27" s="11">
        <v>1</v>
      </c>
      <c r="Y27" s="17" t="s">
        <v>52</v>
      </c>
      <c r="Z27" s="33" t="s">
        <v>91</v>
      </c>
      <c r="AA27" s="23" t="s">
        <v>90</v>
      </c>
    </row>
    <row r="28" spans="2:27" ht="41.25" thickBot="1">
      <c r="D28" s="87" t="s">
        <v>151</v>
      </c>
      <c r="E28" s="88"/>
      <c r="F28" s="24"/>
      <c r="G28" s="77">
        <v>26</v>
      </c>
      <c r="H28" s="160">
        <v>15</v>
      </c>
      <c r="T28" s="55" t="s">
        <v>92</v>
      </c>
      <c r="U28" s="90" t="s">
        <v>223</v>
      </c>
      <c r="V28" s="111" t="s">
        <v>173</v>
      </c>
      <c r="W28" s="56" t="s">
        <v>19</v>
      </c>
      <c r="X28" s="57">
        <v>1</v>
      </c>
      <c r="Y28" s="58" t="s">
        <v>93</v>
      </c>
      <c r="Z28" s="56" t="s">
        <v>94</v>
      </c>
      <c r="AA28" s="59" t="s">
        <v>95</v>
      </c>
    </row>
    <row r="29" spans="2:27" ht="27" customHeight="1">
      <c r="G29" s="77">
        <v>27</v>
      </c>
      <c r="H29" s="160">
        <v>15</v>
      </c>
      <c r="T29" s="34" t="s">
        <v>92</v>
      </c>
      <c r="U29" s="61" t="s">
        <v>223</v>
      </c>
      <c r="V29" s="34" t="s">
        <v>101</v>
      </c>
      <c r="W29" s="36" t="s">
        <v>19</v>
      </c>
      <c r="X29" s="37">
        <v>1</v>
      </c>
      <c r="Y29" s="41" t="s">
        <v>93</v>
      </c>
      <c r="Z29" s="36" t="s">
        <v>169</v>
      </c>
      <c r="AA29" s="40" t="s">
        <v>171</v>
      </c>
    </row>
    <row r="30" spans="2:27">
      <c r="G30" s="77">
        <v>28</v>
      </c>
      <c r="H30" s="160">
        <v>15</v>
      </c>
      <c r="T30" s="31" t="s">
        <v>99</v>
      </c>
      <c r="U30" s="80" t="s">
        <v>223</v>
      </c>
      <c r="V30" s="31" t="s">
        <v>99</v>
      </c>
      <c r="W30" s="1" t="s">
        <v>139</v>
      </c>
      <c r="X30" s="29">
        <v>3</v>
      </c>
      <c r="Y30" s="42" t="s">
        <v>52</v>
      </c>
      <c r="Z30" s="30" t="s">
        <v>125</v>
      </c>
      <c r="AA30" s="44" t="s">
        <v>102</v>
      </c>
    </row>
    <row r="31" spans="2:27">
      <c r="G31" s="77">
        <v>31</v>
      </c>
      <c r="H31" s="160">
        <v>15</v>
      </c>
      <c r="T31" s="31" t="s">
        <v>100</v>
      </c>
      <c r="U31" s="80" t="s">
        <v>223</v>
      </c>
      <c r="V31" s="31" t="s">
        <v>254</v>
      </c>
      <c r="W31" s="1" t="s">
        <v>139</v>
      </c>
      <c r="X31" s="29">
        <v>1</v>
      </c>
      <c r="Y31" s="42" t="s">
        <v>52</v>
      </c>
      <c r="Z31" s="30" t="s">
        <v>115</v>
      </c>
      <c r="AA31" s="44" t="s">
        <v>103</v>
      </c>
    </row>
    <row r="32" spans="2:27">
      <c r="G32" s="77">
        <v>32</v>
      </c>
      <c r="H32" s="160">
        <v>15</v>
      </c>
      <c r="T32" s="31" t="s">
        <v>113</v>
      </c>
      <c r="U32" s="80" t="s">
        <v>223</v>
      </c>
      <c r="V32" s="31" t="s">
        <v>113</v>
      </c>
      <c r="W32" s="1" t="s">
        <v>141</v>
      </c>
      <c r="X32" s="29">
        <v>3</v>
      </c>
      <c r="Y32" s="42" t="s">
        <v>52</v>
      </c>
      <c r="Z32" s="30" t="s">
        <v>122</v>
      </c>
      <c r="AA32" s="44" t="s">
        <v>104</v>
      </c>
    </row>
    <row r="33" spans="7:28">
      <c r="G33" s="77">
        <v>33</v>
      </c>
      <c r="H33" s="160">
        <v>15</v>
      </c>
      <c r="T33" s="31" t="s">
        <v>114</v>
      </c>
      <c r="U33" s="80" t="s">
        <v>223</v>
      </c>
      <c r="V33" s="31" t="s">
        <v>255</v>
      </c>
      <c r="W33" s="1" t="s">
        <v>296</v>
      </c>
      <c r="X33" s="29">
        <v>1</v>
      </c>
      <c r="Y33" s="42" t="s">
        <v>52</v>
      </c>
      <c r="Z33" s="30" t="s">
        <v>121</v>
      </c>
      <c r="AA33" s="44" t="s">
        <v>104</v>
      </c>
    </row>
    <row r="34" spans="7:28" ht="27">
      <c r="G34" s="77">
        <v>34</v>
      </c>
      <c r="H34" s="160">
        <v>15</v>
      </c>
      <c r="T34" s="31" t="s">
        <v>105</v>
      </c>
      <c r="U34" s="80" t="s">
        <v>223</v>
      </c>
      <c r="V34" s="31" t="s">
        <v>105</v>
      </c>
      <c r="W34" s="1" t="s">
        <v>109</v>
      </c>
      <c r="X34" s="29">
        <v>3</v>
      </c>
      <c r="Y34" s="42" t="s">
        <v>53</v>
      </c>
      <c r="Z34" s="33" t="s">
        <v>116</v>
      </c>
      <c r="AA34" s="11" t="s">
        <v>108</v>
      </c>
    </row>
    <row r="35" spans="7:28" ht="27">
      <c r="G35" s="77">
        <v>35</v>
      </c>
      <c r="H35" s="160">
        <v>15</v>
      </c>
      <c r="T35" s="34" t="s">
        <v>106</v>
      </c>
      <c r="U35" s="91" t="s">
        <v>223</v>
      </c>
      <c r="V35" s="34" t="s">
        <v>256</v>
      </c>
      <c r="W35" s="48"/>
      <c r="X35" s="37"/>
      <c r="Y35" s="41" t="s">
        <v>53</v>
      </c>
      <c r="Z35" s="39" t="s">
        <v>116</v>
      </c>
      <c r="AA35" s="35" t="s">
        <v>108</v>
      </c>
    </row>
    <row r="36" spans="7:28">
      <c r="G36" s="77">
        <v>36</v>
      </c>
      <c r="H36" s="160">
        <v>15</v>
      </c>
      <c r="T36" s="34" t="s">
        <v>133</v>
      </c>
      <c r="U36" s="91" t="s">
        <v>224</v>
      </c>
      <c r="V36" s="106" t="s">
        <v>166</v>
      </c>
      <c r="W36" s="36" t="s">
        <v>142</v>
      </c>
      <c r="X36" s="37">
        <v>3</v>
      </c>
      <c r="Y36" s="38" t="s">
        <v>53</v>
      </c>
      <c r="Z36" s="116" t="s">
        <v>185</v>
      </c>
      <c r="AA36" s="40"/>
      <c r="AB36" s="45"/>
    </row>
    <row r="37" spans="7:28">
      <c r="G37" s="77">
        <v>37</v>
      </c>
      <c r="H37" s="160">
        <v>15</v>
      </c>
      <c r="T37" s="31" t="s">
        <v>165</v>
      </c>
      <c r="U37" s="80" t="s">
        <v>225</v>
      </c>
      <c r="V37" s="106" t="s">
        <v>261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60">
        <v>15</v>
      </c>
      <c r="T38" s="49" t="s">
        <v>163</v>
      </c>
      <c r="U38" s="81" t="s">
        <v>226</v>
      </c>
      <c r="V38" s="110" t="s">
        <v>167</v>
      </c>
      <c r="W38" s="3" t="s">
        <v>142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60">
        <v>15</v>
      </c>
      <c r="T39" s="31" t="s">
        <v>164</v>
      </c>
      <c r="U39" s="77" t="s">
        <v>227</v>
      </c>
      <c r="V39" s="110" t="s">
        <v>260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60">
        <v>15</v>
      </c>
      <c r="T40" s="131" t="s">
        <v>45</v>
      </c>
      <c r="U40" s="131" t="s">
        <v>228</v>
      </c>
      <c r="V40" s="131" t="s">
        <v>181</v>
      </c>
      <c r="W40" s="131" t="s">
        <v>143</v>
      </c>
      <c r="X40" s="131">
        <v>1</v>
      </c>
      <c r="Y40" s="132" t="s">
        <v>53</v>
      </c>
      <c r="Z40" s="131" t="s">
        <v>57</v>
      </c>
      <c r="AA40" s="133" t="s">
        <v>184</v>
      </c>
    </row>
    <row r="41" spans="7:28" ht="13.5" customHeight="1">
      <c r="G41" s="77">
        <v>41</v>
      </c>
      <c r="H41" s="160">
        <v>15</v>
      </c>
      <c r="T41" s="131" t="s">
        <v>46</v>
      </c>
      <c r="U41" s="131" t="s">
        <v>229</v>
      </c>
      <c r="V41" s="131" t="s">
        <v>259</v>
      </c>
      <c r="W41" s="131"/>
      <c r="X41" s="131"/>
      <c r="Y41" s="132" t="s">
        <v>53</v>
      </c>
      <c r="Z41" s="131"/>
      <c r="AA41" s="131"/>
    </row>
    <row r="42" spans="7:28" ht="13.5" customHeight="1">
      <c r="G42" s="77">
        <v>42</v>
      </c>
      <c r="H42" s="160">
        <v>3.75</v>
      </c>
      <c r="T42" s="30" t="s">
        <v>45</v>
      </c>
      <c r="U42" s="1" t="s">
        <v>228</v>
      </c>
      <c r="V42" s="1" t="s">
        <v>182</v>
      </c>
      <c r="W42" s="1" t="s">
        <v>142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229</v>
      </c>
      <c r="V43" s="1" t="s">
        <v>257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W15"/>
  <sheetViews>
    <sheetView tabSelected="1" view="pageBreakPreview" topLeftCell="A7" zoomScaleNormal="100" workbookViewId="0">
      <selection activeCell="J12" sqref="J12"/>
    </sheetView>
  </sheetViews>
  <sheetFormatPr defaultRowHeight="14.25"/>
  <cols>
    <col min="1" max="1" width="7.5" style="112" customWidth="1"/>
    <col min="2" max="6" width="2" style="112" customWidth="1"/>
    <col min="7" max="7" width="4" style="112" customWidth="1"/>
    <col min="8" max="8" width="14.125" style="112" customWidth="1"/>
    <col min="9" max="9" width="3.125" style="112" customWidth="1"/>
    <col min="10" max="10" width="23.75" style="112" customWidth="1"/>
    <col min="11" max="11" width="7.625" style="112" customWidth="1"/>
    <col min="12" max="12" width="11.875" style="112" customWidth="1"/>
    <col min="13" max="13" width="7.5" style="119" customWidth="1"/>
    <col min="14" max="14" width="4.625" style="119" customWidth="1"/>
    <col min="15" max="15" width="14.75" style="112" customWidth="1"/>
    <col min="16" max="16" width="15" style="112" customWidth="1"/>
    <col min="17" max="17" width="2.75" style="112" customWidth="1"/>
    <col min="18" max="18" width="3.25" style="112" customWidth="1"/>
    <col min="19" max="19" width="7.25" style="112" customWidth="1"/>
    <col min="20" max="21" width="2.625" style="112" customWidth="1"/>
    <col min="22" max="22" width="9" style="179"/>
    <col min="23" max="23" width="12.125" style="176" customWidth="1"/>
    <col min="24" max="24" width="11.75" style="112" bestFit="1" customWidth="1"/>
    <col min="25" max="16384" width="9" style="112"/>
  </cols>
  <sheetData>
    <row r="1" spans="1:23" customFormat="1" ht="63" customHeight="1" thickBot="1">
      <c r="A1" s="244"/>
      <c r="K1" s="222" t="s">
        <v>343</v>
      </c>
      <c r="L1" s="222"/>
      <c r="M1" s="222"/>
      <c r="V1" s="178"/>
      <c r="W1" s="175"/>
    </row>
    <row r="2" spans="1:23" ht="13.5" customHeight="1">
      <c r="B2" s="296" t="s">
        <v>305</v>
      </c>
      <c r="C2" s="297"/>
      <c r="D2" s="297"/>
      <c r="E2" s="297"/>
      <c r="F2" s="298"/>
      <c r="G2" s="302"/>
      <c r="H2" s="303"/>
      <c r="I2" s="303"/>
      <c r="J2" s="303"/>
      <c r="K2" s="303"/>
      <c r="L2" s="303"/>
      <c r="M2" s="303"/>
      <c r="N2" s="303"/>
      <c r="O2" s="236" t="s">
        <v>344</v>
      </c>
      <c r="P2" s="220"/>
      <c r="Q2" s="220"/>
      <c r="R2" s="220"/>
      <c r="S2" s="221"/>
      <c r="T2" s="137"/>
      <c r="U2" s="137"/>
    </row>
    <row r="3" spans="1:23" ht="13.5" customHeight="1">
      <c r="B3" s="299"/>
      <c r="C3" s="300"/>
      <c r="D3" s="300"/>
      <c r="E3" s="300"/>
      <c r="F3" s="301"/>
      <c r="G3" s="304"/>
      <c r="H3" s="305"/>
      <c r="I3" s="305"/>
      <c r="J3" s="305"/>
      <c r="K3" s="305"/>
      <c r="L3" s="305"/>
      <c r="M3" s="305"/>
      <c r="N3" s="305"/>
      <c r="O3" s="231" t="s">
        <v>345</v>
      </c>
      <c r="P3" s="234"/>
      <c r="Q3" s="234"/>
      <c r="R3" s="234"/>
      <c r="S3" s="235"/>
    </row>
    <row r="4" spans="1:23" s="139" customFormat="1" ht="36" customHeight="1">
      <c r="B4" s="306" t="s">
        <v>307</v>
      </c>
      <c r="C4" s="307"/>
      <c r="D4" s="307"/>
      <c r="E4" s="307"/>
      <c r="F4" s="307"/>
      <c r="G4" s="307"/>
      <c r="H4" s="307"/>
      <c r="I4" s="307"/>
      <c r="J4" s="231" t="s">
        <v>306</v>
      </c>
      <c r="K4" s="231" t="s">
        <v>308</v>
      </c>
      <c r="L4" s="230" t="s">
        <v>310</v>
      </c>
      <c r="M4" s="311" t="s">
        <v>311</v>
      </c>
      <c r="N4" s="312"/>
      <c r="O4" s="231" t="s">
        <v>187</v>
      </c>
      <c r="P4" s="308" t="s">
        <v>241</v>
      </c>
      <c r="Q4" s="309"/>
      <c r="R4" s="309"/>
      <c r="S4" s="310"/>
      <c r="T4" s="182"/>
      <c r="U4" s="182"/>
      <c r="V4" s="180"/>
      <c r="W4" s="177"/>
    </row>
    <row r="5" spans="1:23" s="139" customFormat="1" ht="54.95" customHeight="1">
      <c r="B5" s="223" t="str">
        <f>IF($W5="共通仮設費","直接工事費（ﾕﾆｯﾄ）", IF($V5=0,IF($W5="","",$W5),""))</f>
        <v/>
      </c>
      <c r="C5" s="224" t="str">
        <f>IF($V5=1,IF($W5="","",$W5),"")</f>
        <v/>
      </c>
      <c r="D5" s="224" t="str">
        <f>IF($V5=2,IF($W5="","",$W5),"")</f>
        <v/>
      </c>
      <c r="E5" s="224" t="str">
        <f>IF($V5=3,IF($W5="","",$W5),"")</f>
        <v/>
      </c>
      <c r="F5" s="224" t="str">
        <f>IF($V5=4,IF($W5="","",$W5),"")</f>
        <v/>
      </c>
      <c r="G5" s="224" t="str">
        <f>IF($V5=5,IF($W5="","",$W5),"")</f>
        <v/>
      </c>
      <c r="H5" s="224" t="str">
        <f>IF($V5=6,IF($W5="","",$W5),"")</f>
        <v/>
      </c>
      <c r="I5" s="224"/>
      <c r="J5" s="225" t="str">
        <f>IF(OR(Z5="",AE5=2),"",Z5)</f>
        <v/>
      </c>
      <c r="K5" s="232"/>
      <c r="L5" s="232"/>
      <c r="M5" s="226" t="str">
        <f t="shared" ref="M5:M12" si="0">+IF(X5="","",IF(INT(X5),INT(X5),"0"))</f>
        <v/>
      </c>
      <c r="N5" s="227" t="str">
        <f t="shared" ref="N5:N12" si="1">+IF(X5="","",IF(X5-INT(X5),X5-INT(X5),""))</f>
        <v/>
      </c>
      <c r="O5" s="228" t="str">
        <f>IF(AND(W5="共通仮設費",V5=0),$A$1,IF(AF5="","",AF5))</f>
        <v/>
      </c>
      <c r="P5" s="229"/>
      <c r="Q5" s="292"/>
      <c r="R5" s="293"/>
      <c r="S5" s="294"/>
      <c r="T5" s="181"/>
      <c r="U5" s="181"/>
      <c r="V5" s="180"/>
      <c r="W5" s="177"/>
    </row>
    <row r="6" spans="1:23" s="139" customFormat="1" ht="54.95" customHeight="1">
      <c r="B6" s="223" t="str">
        <f t="shared" ref="B6:B12" si="2">IF($W6="共通仮設費","直接工事費（ﾕﾆｯﾄ）", IF($V6=0,IF($W6="","",$W6),""))</f>
        <v/>
      </c>
      <c r="C6" s="219" t="str">
        <f>IF($V6=1,IF($W6="","",$W6),"")</f>
        <v/>
      </c>
      <c r="D6" s="219" t="str">
        <f>IF($V6=2,IF($W6="","",$W6),"")</f>
        <v/>
      </c>
      <c r="E6" s="219" t="str">
        <f>IF($V6=3,IF($W6="","",$W6),"")</f>
        <v/>
      </c>
      <c r="F6" s="219" t="str">
        <f>IF($V6=4,IF($W6="","",$W6),"")</f>
        <v/>
      </c>
      <c r="G6" s="219" t="str">
        <f>IF($V6=5,IF($W6="","",$W6),"")</f>
        <v/>
      </c>
      <c r="H6" s="219" t="str">
        <f>IF($V6=6,IF($W6="","",$W6),"")</f>
        <v/>
      </c>
      <c r="I6" s="219"/>
      <c r="J6" s="225" t="str">
        <f t="shared" ref="J6:J11" si="3">IF(OR(Z6="",AE6=2),"",Z6)</f>
        <v/>
      </c>
      <c r="K6" s="233"/>
      <c r="L6" s="233"/>
      <c r="M6" s="213" t="str">
        <f t="shared" si="0"/>
        <v/>
      </c>
      <c r="N6" s="214" t="str">
        <f t="shared" si="1"/>
        <v/>
      </c>
      <c r="O6" s="228" t="str">
        <f t="shared" ref="O6:O12" si="4">IF(AND(W6="共通仮設費",V6=0),$A$1,IF(AF6="","",AF6))</f>
        <v/>
      </c>
      <c r="P6" s="215"/>
      <c r="Q6" s="295"/>
      <c r="R6" s="290"/>
      <c r="S6" s="291"/>
      <c r="T6" s="181"/>
      <c r="U6" s="181"/>
      <c r="V6" s="180"/>
      <c r="W6" s="177"/>
    </row>
    <row r="7" spans="1:23" s="139" customFormat="1" ht="54.95" customHeight="1">
      <c r="B7" s="223" t="str">
        <f t="shared" si="2"/>
        <v/>
      </c>
      <c r="C7" s="219" t="str">
        <f t="shared" ref="C7:C12" si="5">IF($V7=1,IF($W7="","",$W7),"")</f>
        <v/>
      </c>
      <c r="D7" s="219" t="str">
        <f t="shared" ref="D7:D12" si="6">IF($V7=2,IF($W7="","",$W7),"")</f>
        <v/>
      </c>
      <c r="E7" s="219" t="str">
        <f t="shared" ref="E7:E12" si="7">IF($V7=3,IF($W7="","",$W7),"")</f>
        <v/>
      </c>
      <c r="F7" s="219" t="str">
        <f t="shared" ref="F7:F12" si="8">IF($V7=4,IF($W7="","",$W7),"")</f>
        <v/>
      </c>
      <c r="G7" s="219" t="str">
        <f t="shared" ref="G7:G12" si="9">IF($V7=5,IF($W7="","",$W7),"")</f>
        <v/>
      </c>
      <c r="H7" s="219" t="str">
        <f t="shared" ref="H7:H12" si="10">IF($V7=6,IF($W7="","",$W7),"")</f>
        <v/>
      </c>
      <c r="I7" s="219"/>
      <c r="J7" s="225" t="str">
        <f t="shared" si="3"/>
        <v/>
      </c>
      <c r="K7" s="233"/>
      <c r="L7" s="233"/>
      <c r="M7" s="216" t="str">
        <f t="shared" si="0"/>
        <v/>
      </c>
      <c r="N7" s="217" t="str">
        <f t="shared" si="1"/>
        <v/>
      </c>
      <c r="O7" s="228" t="str">
        <f t="shared" si="4"/>
        <v/>
      </c>
      <c r="P7" s="218"/>
      <c r="Q7" s="289"/>
      <c r="R7" s="290"/>
      <c r="S7" s="291"/>
      <c r="T7" s="181"/>
      <c r="U7" s="181"/>
      <c r="V7" s="180"/>
      <c r="W7" s="177"/>
    </row>
    <row r="8" spans="1:23" s="139" customFormat="1" ht="54.95" customHeight="1">
      <c r="B8" s="223" t="str">
        <f t="shared" si="2"/>
        <v/>
      </c>
      <c r="C8" s="219" t="str">
        <f t="shared" si="5"/>
        <v/>
      </c>
      <c r="D8" s="219" t="str">
        <f t="shared" si="6"/>
        <v/>
      </c>
      <c r="E8" s="219" t="str">
        <f t="shared" si="7"/>
        <v/>
      </c>
      <c r="F8" s="219" t="str">
        <f t="shared" si="8"/>
        <v/>
      </c>
      <c r="G8" s="219" t="str">
        <f t="shared" si="9"/>
        <v/>
      </c>
      <c r="H8" s="219" t="str">
        <f t="shared" si="10"/>
        <v/>
      </c>
      <c r="I8" s="219"/>
      <c r="J8" s="225" t="str">
        <f t="shared" si="3"/>
        <v/>
      </c>
      <c r="K8" s="233"/>
      <c r="L8" s="233"/>
      <c r="M8" s="213" t="str">
        <f t="shared" si="0"/>
        <v/>
      </c>
      <c r="N8" s="214" t="str">
        <f t="shared" si="1"/>
        <v/>
      </c>
      <c r="O8" s="228" t="str">
        <f t="shared" si="4"/>
        <v/>
      </c>
      <c r="P8" s="215"/>
      <c r="Q8" s="295"/>
      <c r="R8" s="290"/>
      <c r="S8" s="291"/>
      <c r="T8" s="181"/>
      <c r="U8" s="181"/>
      <c r="V8" s="180"/>
      <c r="W8" s="177"/>
    </row>
    <row r="9" spans="1:23" s="139" customFormat="1" ht="54.95" customHeight="1">
      <c r="B9" s="223" t="str">
        <f t="shared" si="2"/>
        <v/>
      </c>
      <c r="C9" s="219" t="str">
        <f t="shared" si="5"/>
        <v/>
      </c>
      <c r="D9" s="219" t="str">
        <f t="shared" si="6"/>
        <v/>
      </c>
      <c r="E9" s="219" t="str">
        <f t="shared" si="7"/>
        <v/>
      </c>
      <c r="F9" s="219" t="str">
        <f t="shared" si="8"/>
        <v/>
      </c>
      <c r="G9" s="219" t="str">
        <f t="shared" si="9"/>
        <v/>
      </c>
      <c r="H9" s="219" t="str">
        <f t="shared" si="10"/>
        <v/>
      </c>
      <c r="I9" s="219"/>
      <c r="J9" s="225" t="str">
        <f t="shared" si="3"/>
        <v/>
      </c>
      <c r="K9" s="233"/>
      <c r="L9" s="233"/>
      <c r="M9" s="216" t="str">
        <f t="shared" si="0"/>
        <v/>
      </c>
      <c r="N9" s="217" t="str">
        <f t="shared" si="1"/>
        <v/>
      </c>
      <c r="O9" s="228" t="str">
        <f>IF(AND(W9="共通仮設費",V9=0),$A$1,IF(AF9="","",AF9))</f>
        <v/>
      </c>
      <c r="P9" s="218"/>
      <c r="Q9" s="289"/>
      <c r="R9" s="290"/>
      <c r="S9" s="291"/>
      <c r="T9" s="181"/>
      <c r="U9" s="181"/>
      <c r="V9" s="180"/>
      <c r="W9" s="177"/>
    </row>
    <row r="10" spans="1:23" s="139" customFormat="1" ht="54.95" customHeight="1">
      <c r="B10" s="223" t="str">
        <f>IF($W10="共通仮設費","直接工事費（ﾕﾆｯﾄ）", IF($V10=0,IF($W10="","",$W10),""))</f>
        <v/>
      </c>
      <c r="C10" s="219" t="str">
        <f t="shared" si="5"/>
        <v/>
      </c>
      <c r="D10" s="219" t="str">
        <f t="shared" si="6"/>
        <v/>
      </c>
      <c r="E10" s="219" t="str">
        <f t="shared" si="7"/>
        <v/>
      </c>
      <c r="F10" s="219" t="str">
        <f t="shared" si="8"/>
        <v/>
      </c>
      <c r="G10" s="219" t="str">
        <f t="shared" si="9"/>
        <v/>
      </c>
      <c r="H10" s="219" t="str">
        <f t="shared" si="10"/>
        <v/>
      </c>
      <c r="I10" s="219"/>
      <c r="J10" s="225" t="str">
        <f t="shared" si="3"/>
        <v/>
      </c>
      <c r="K10" s="233"/>
      <c r="L10" s="233"/>
      <c r="M10" s="213" t="str">
        <f t="shared" si="0"/>
        <v/>
      </c>
      <c r="N10" s="214" t="str">
        <f t="shared" si="1"/>
        <v/>
      </c>
      <c r="O10" s="228" t="str">
        <f t="shared" si="4"/>
        <v/>
      </c>
      <c r="P10" s="215"/>
      <c r="Q10" s="295"/>
      <c r="R10" s="290"/>
      <c r="S10" s="291"/>
      <c r="T10" s="181"/>
      <c r="U10" s="181"/>
      <c r="V10" s="180"/>
      <c r="W10" s="177"/>
    </row>
    <row r="11" spans="1:23" s="139" customFormat="1" ht="54.95" customHeight="1">
      <c r="B11" s="223" t="str">
        <f t="shared" si="2"/>
        <v/>
      </c>
      <c r="C11" s="219" t="str">
        <f t="shared" si="5"/>
        <v/>
      </c>
      <c r="D11" s="219" t="str">
        <f t="shared" si="6"/>
        <v/>
      </c>
      <c r="E11" s="219" t="str">
        <f t="shared" si="7"/>
        <v/>
      </c>
      <c r="F11" s="219" t="str">
        <f t="shared" si="8"/>
        <v/>
      </c>
      <c r="G11" s="219" t="str">
        <f t="shared" si="9"/>
        <v/>
      </c>
      <c r="H11" s="219" t="str">
        <f t="shared" si="10"/>
        <v/>
      </c>
      <c r="I11" s="219"/>
      <c r="J11" s="225" t="str">
        <f t="shared" si="3"/>
        <v/>
      </c>
      <c r="K11" s="233"/>
      <c r="L11" s="233"/>
      <c r="M11" s="216" t="str">
        <f t="shared" si="0"/>
        <v/>
      </c>
      <c r="N11" s="217" t="str">
        <f t="shared" si="1"/>
        <v/>
      </c>
      <c r="O11" s="228" t="str">
        <f t="shared" si="4"/>
        <v/>
      </c>
      <c r="P11" s="218"/>
      <c r="Q11" s="289"/>
      <c r="R11" s="290"/>
      <c r="S11" s="291"/>
      <c r="T11" s="181"/>
      <c r="U11" s="181"/>
      <c r="V11" s="180"/>
      <c r="W11" s="177"/>
    </row>
    <row r="12" spans="1:23" s="139" customFormat="1" ht="54.95" customHeight="1" thickBot="1">
      <c r="B12" s="237" t="str">
        <f t="shared" si="2"/>
        <v/>
      </c>
      <c r="C12" s="238" t="str">
        <f t="shared" si="5"/>
        <v/>
      </c>
      <c r="D12" s="238" t="str">
        <f t="shared" si="6"/>
        <v/>
      </c>
      <c r="E12" s="238" t="str">
        <f t="shared" si="7"/>
        <v/>
      </c>
      <c r="F12" s="238" t="str">
        <f t="shared" si="8"/>
        <v/>
      </c>
      <c r="G12" s="238" t="str">
        <f t="shared" si="9"/>
        <v/>
      </c>
      <c r="H12" s="238" t="str">
        <f t="shared" si="10"/>
        <v/>
      </c>
      <c r="I12" s="238"/>
      <c r="J12" s="239" t="str">
        <f>IF(OR(Z12="",AE12=2),"",Z12)</f>
        <v/>
      </c>
      <c r="K12" s="240"/>
      <c r="L12" s="240"/>
      <c r="M12" s="241" t="str">
        <f t="shared" si="0"/>
        <v/>
      </c>
      <c r="N12" s="242" t="str">
        <f t="shared" si="1"/>
        <v/>
      </c>
      <c r="O12" s="250" t="str">
        <f t="shared" si="4"/>
        <v/>
      </c>
      <c r="P12" s="243"/>
      <c r="Q12" s="286"/>
      <c r="R12" s="287"/>
      <c r="S12" s="288"/>
      <c r="T12" s="181"/>
      <c r="U12" s="181"/>
      <c r="V12" s="180"/>
      <c r="W12" s="177"/>
    </row>
    <row r="13" spans="1:23" s="139" customFormat="1" ht="10.5" customHeight="1"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9"/>
      <c r="N13" s="149"/>
      <c r="O13" s="150"/>
      <c r="P13" s="150"/>
      <c r="Q13" s="150"/>
      <c r="R13" s="150"/>
      <c r="S13" s="150"/>
      <c r="V13" s="180"/>
      <c r="W13" s="177"/>
    </row>
    <row r="14" spans="1:23" s="139" customFormat="1" ht="15.75" customHeight="1"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9"/>
      <c r="N14" s="149"/>
      <c r="O14" s="150"/>
      <c r="P14" s="150"/>
      <c r="Q14" s="150"/>
      <c r="R14" s="150"/>
      <c r="S14" s="150"/>
      <c r="V14" s="180"/>
      <c r="W14" s="177"/>
    </row>
    <row r="15" spans="1:23" customFormat="1" ht="11.25" customHeight="1">
      <c r="V15" s="178"/>
      <c r="W15" s="175"/>
    </row>
  </sheetData>
  <mergeCells count="13">
    <mergeCell ref="B2:F3"/>
    <mergeCell ref="G2:N3"/>
    <mergeCell ref="B4:I4"/>
    <mergeCell ref="Q7:S7"/>
    <mergeCell ref="P4:S4"/>
    <mergeCell ref="M4:N4"/>
    <mergeCell ref="Q12:S12"/>
    <mergeCell ref="Q11:S11"/>
    <mergeCell ref="Q5:S5"/>
    <mergeCell ref="Q6:S6"/>
    <mergeCell ref="Q10:S10"/>
    <mergeCell ref="Q8:S8"/>
    <mergeCell ref="Q9:S9"/>
  </mergeCells>
  <phoneticPr fontId="2"/>
  <pageMargins left="0" right="0" top="0.59055118110236227" bottom="0" header="0.31496062992125984" footer="0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view="pageBreakPreview" zoomScale="75" zoomScaleNormal="100" zoomScaleSheetLayoutView="75" workbookViewId="0">
      <selection activeCell="B7" sqref="B7:C8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3" ht="15" customHeight="1" thickBot="1">
      <c r="A1" s="137"/>
      <c r="B1" s="113"/>
      <c r="C1" s="113"/>
      <c r="D1" s="140"/>
      <c r="E1" s="140"/>
      <c r="F1" s="140"/>
      <c r="G1" s="140"/>
      <c r="H1" s="140"/>
      <c r="I1" s="114"/>
      <c r="J1" s="114" t="s">
        <v>285</v>
      </c>
      <c r="K1" s="114"/>
      <c r="L1" s="115"/>
      <c r="M1" s="137"/>
    </row>
    <row r="2" spans="1:13" ht="15" customHeight="1">
      <c r="A2" s="137"/>
      <c r="B2" s="183" t="s">
        <v>290</v>
      </c>
      <c r="C2" s="327"/>
      <c r="D2" s="328"/>
      <c r="E2" s="328"/>
      <c r="F2" s="328"/>
      <c r="G2" s="328"/>
      <c r="H2" s="328"/>
      <c r="I2" s="328"/>
      <c r="J2" s="120" t="s">
        <v>286</v>
      </c>
      <c r="K2" s="121"/>
      <c r="L2" s="184"/>
      <c r="M2" s="137"/>
    </row>
    <row r="3" spans="1:13" ht="28.5" customHeight="1" thickBot="1">
      <c r="A3" s="137"/>
      <c r="B3" s="152" t="s">
        <v>291</v>
      </c>
      <c r="C3" s="325"/>
      <c r="D3" s="326"/>
      <c r="E3" s="326"/>
      <c r="F3" s="326"/>
      <c r="G3" s="326"/>
      <c r="H3" s="326"/>
      <c r="I3" s="326"/>
      <c r="J3" s="153" t="s">
        <v>287</v>
      </c>
      <c r="K3" s="154"/>
      <c r="L3" s="155"/>
      <c r="M3" s="137"/>
    </row>
    <row r="4" spans="1:13" ht="27" customHeight="1" thickBot="1">
      <c r="A4" s="137"/>
      <c r="B4" s="114"/>
      <c r="C4" s="114"/>
      <c r="D4" s="114"/>
      <c r="E4" s="114"/>
      <c r="F4" s="123"/>
      <c r="G4" s="124"/>
      <c r="H4" s="124"/>
      <c r="I4" s="114"/>
      <c r="J4" s="114" t="s">
        <v>288</v>
      </c>
      <c r="K4" s="122"/>
      <c r="L4" s="114"/>
      <c r="M4" s="137"/>
    </row>
    <row r="5" spans="1:13" ht="21.75" customHeight="1">
      <c r="A5" s="137"/>
      <c r="B5" s="332" t="s">
        <v>177</v>
      </c>
      <c r="C5" s="333"/>
      <c r="D5" s="323" t="s">
        <v>238</v>
      </c>
      <c r="E5" s="324"/>
      <c r="F5" s="157" t="s">
        <v>178</v>
      </c>
      <c r="G5" s="323" t="s">
        <v>179</v>
      </c>
      <c r="H5" s="324"/>
      <c r="I5" s="156" t="s">
        <v>156</v>
      </c>
      <c r="J5" s="156"/>
      <c r="K5" s="321" t="s">
        <v>180</v>
      </c>
      <c r="L5" s="322"/>
      <c r="M5" s="138"/>
    </row>
    <row r="6" spans="1:13" ht="15" customHeight="1">
      <c r="A6" s="137"/>
      <c r="B6" s="319"/>
      <c r="C6" s="329"/>
      <c r="D6" s="202" t="str">
        <f>+IF(O6="","",IF(INT(O6),INT(O6),"0"))</f>
        <v/>
      </c>
      <c r="E6" s="194" t="str">
        <f>+IF(O6="","",IF(O6-INT(O6),O6-INT(O6),""))</f>
        <v/>
      </c>
      <c r="F6" s="191"/>
      <c r="G6" s="206" t="str">
        <f t="shared" ref="G6:G11" si="0">+IF(OR(P6="",F6="式"),"",IF(INT(P6),INT(P6),"0"))</f>
        <v/>
      </c>
      <c r="H6" s="198" t="str">
        <f t="shared" ref="H6:H11" si="1">+IF(OR(P6="",F6="式"),"",IF(P6-INT(P6),P6-INT(P6),""))</f>
        <v/>
      </c>
      <c r="I6" s="171" t="str">
        <f>IF(O6="","",+INT(O6*P6))</f>
        <v/>
      </c>
      <c r="J6" s="210"/>
      <c r="K6" s="185"/>
      <c r="L6" s="165"/>
      <c r="M6" s="137"/>
    </row>
    <row r="7" spans="1:13" ht="15" customHeight="1">
      <c r="A7" s="137"/>
      <c r="B7" s="313"/>
      <c r="C7" s="330"/>
      <c r="D7" s="203" t="str">
        <f>+IF(O7="","",IF(INT(O7),INT(O7),"0"))</f>
        <v/>
      </c>
      <c r="E7" s="195" t="str">
        <f>+IF(O7="","",IF(O7-INT(O7),O7-INT(O7),""))</f>
        <v/>
      </c>
      <c r="F7" s="192"/>
      <c r="G7" s="207" t="str">
        <f t="shared" si="0"/>
        <v/>
      </c>
      <c r="H7" s="199" t="str">
        <f t="shared" si="1"/>
        <v/>
      </c>
      <c r="I7" s="172" t="str">
        <f t="shared" ref="I7:I41" si="2">IF(O7="","",+INT(O7*P7))</f>
        <v/>
      </c>
      <c r="J7" s="211"/>
      <c r="K7" s="186" t="s">
        <v>289</v>
      </c>
      <c r="L7" s="166"/>
      <c r="M7" s="137"/>
    </row>
    <row r="8" spans="1:13" ht="15" customHeight="1">
      <c r="A8" s="137"/>
      <c r="B8" s="317"/>
      <c r="C8" s="331"/>
      <c r="D8" s="204" t="str">
        <f>+IF(O8="","",IF(INT(O8),INT(O8),"0"))</f>
        <v/>
      </c>
      <c r="E8" s="196" t="str">
        <f>+IF(O8="","",IF(O8-INT(O8),O8-INT(O8),""))</f>
        <v/>
      </c>
      <c r="F8" s="193"/>
      <c r="G8" s="208" t="str">
        <f t="shared" si="0"/>
        <v/>
      </c>
      <c r="H8" s="200" t="str">
        <f t="shared" si="1"/>
        <v/>
      </c>
      <c r="I8" s="173" t="str">
        <f t="shared" si="2"/>
        <v/>
      </c>
      <c r="J8" s="212"/>
      <c r="K8" s="187" t="s">
        <v>289</v>
      </c>
      <c r="L8" s="188"/>
      <c r="M8" s="137"/>
    </row>
    <row r="9" spans="1:13" ht="15" customHeight="1">
      <c r="A9" s="137"/>
      <c r="B9" s="319"/>
      <c r="C9" s="320"/>
      <c r="D9" s="202" t="str">
        <f t="shared" ref="D9:D41" si="3">+IF(O9="","",IF(INT(O9),INT(O9),"0"))</f>
        <v/>
      </c>
      <c r="E9" s="194" t="str">
        <f t="shared" ref="E9:E41" si="4">+IF(O9="","",IF(O9-INT(O9),O9-INT(O9),""))</f>
        <v/>
      </c>
      <c r="F9" s="167"/>
      <c r="G9" s="206" t="str">
        <f t="shared" si="0"/>
        <v/>
      </c>
      <c r="H9" s="198" t="str">
        <f t="shared" si="1"/>
        <v/>
      </c>
      <c r="I9" s="171" t="str">
        <f t="shared" si="2"/>
        <v/>
      </c>
      <c r="J9" s="127"/>
      <c r="K9" s="185" t="s">
        <v>289</v>
      </c>
      <c r="L9" s="165"/>
      <c r="M9" s="137"/>
    </row>
    <row r="10" spans="1:13" ht="15" customHeight="1">
      <c r="A10" s="137"/>
      <c r="B10" s="313"/>
      <c r="C10" s="314"/>
      <c r="D10" s="203" t="str">
        <f t="shared" si="3"/>
        <v/>
      </c>
      <c r="E10" s="195" t="str">
        <f t="shared" si="4"/>
        <v/>
      </c>
      <c r="F10" s="168"/>
      <c r="G10" s="207" t="str">
        <f t="shared" si="0"/>
        <v/>
      </c>
      <c r="H10" s="199" t="str">
        <f t="shared" si="1"/>
        <v/>
      </c>
      <c r="I10" s="172" t="str">
        <f t="shared" si="2"/>
        <v/>
      </c>
      <c r="J10" s="151"/>
      <c r="K10" s="186" t="s">
        <v>289</v>
      </c>
      <c r="L10" s="166"/>
      <c r="M10" s="137"/>
    </row>
    <row r="11" spans="1:13" ht="15" customHeight="1">
      <c r="A11" s="137"/>
      <c r="B11" s="317"/>
      <c r="C11" s="318"/>
      <c r="D11" s="204" t="str">
        <f t="shared" si="3"/>
        <v/>
      </c>
      <c r="E11" s="196" t="str">
        <f t="shared" si="4"/>
        <v/>
      </c>
      <c r="F11" s="169"/>
      <c r="G11" s="208" t="str">
        <f t="shared" si="0"/>
        <v/>
      </c>
      <c r="H11" s="200" t="str">
        <f t="shared" si="1"/>
        <v/>
      </c>
      <c r="I11" s="173" t="str">
        <f t="shared" si="2"/>
        <v/>
      </c>
      <c r="J11" s="126"/>
      <c r="K11" s="187" t="s">
        <v>289</v>
      </c>
      <c r="L11" s="188"/>
      <c r="M11" s="137"/>
    </row>
    <row r="12" spans="1:13" ht="15" customHeight="1">
      <c r="A12" s="137"/>
      <c r="B12" s="319"/>
      <c r="C12" s="320"/>
      <c r="D12" s="202" t="str">
        <f t="shared" si="3"/>
        <v/>
      </c>
      <c r="E12" s="194" t="str">
        <f t="shared" si="4"/>
        <v/>
      </c>
      <c r="F12" s="167"/>
      <c r="G12" s="206" t="str">
        <f t="shared" ref="G12:G41" si="5">+IF(OR(P12="",F12="式"),"",IF(INT(P12),INT(P12),"0"))</f>
        <v/>
      </c>
      <c r="H12" s="198" t="str">
        <f t="shared" ref="H12:H41" si="6">+IF(OR(P12="",F12="式"),"",IF(P12-INT(P12),P12-INT(P12),""))</f>
        <v/>
      </c>
      <c r="I12" s="171" t="str">
        <f t="shared" si="2"/>
        <v/>
      </c>
      <c r="J12" s="127"/>
      <c r="K12" s="185"/>
      <c r="L12" s="165"/>
      <c r="M12" s="137"/>
    </row>
    <row r="13" spans="1:13" ht="15" customHeight="1">
      <c r="A13" s="137"/>
      <c r="B13" s="313"/>
      <c r="C13" s="314"/>
      <c r="D13" s="203" t="str">
        <f t="shared" si="3"/>
        <v/>
      </c>
      <c r="E13" s="195" t="str">
        <f t="shared" si="4"/>
        <v/>
      </c>
      <c r="F13" s="168"/>
      <c r="G13" s="207" t="str">
        <f t="shared" si="5"/>
        <v/>
      </c>
      <c r="H13" s="199" t="str">
        <f t="shared" si="6"/>
        <v/>
      </c>
      <c r="I13" s="172" t="str">
        <f t="shared" si="2"/>
        <v/>
      </c>
      <c r="J13" s="151"/>
      <c r="K13" s="186"/>
      <c r="L13" s="166"/>
      <c r="M13" s="137"/>
    </row>
    <row r="14" spans="1:13" ht="15" customHeight="1">
      <c r="A14" s="137"/>
      <c r="B14" s="317"/>
      <c r="C14" s="318"/>
      <c r="D14" s="204" t="str">
        <f t="shared" si="3"/>
        <v/>
      </c>
      <c r="E14" s="196" t="str">
        <f t="shared" si="4"/>
        <v/>
      </c>
      <c r="F14" s="169"/>
      <c r="G14" s="208" t="str">
        <f t="shared" si="5"/>
        <v/>
      </c>
      <c r="H14" s="200" t="str">
        <f t="shared" si="6"/>
        <v/>
      </c>
      <c r="I14" s="173" t="str">
        <f t="shared" si="2"/>
        <v/>
      </c>
      <c r="J14" s="126"/>
      <c r="K14" s="187"/>
      <c r="L14" s="188"/>
      <c r="M14" s="137"/>
    </row>
    <row r="15" spans="1:13" ht="15" customHeight="1">
      <c r="A15" s="137"/>
      <c r="B15" s="319"/>
      <c r="C15" s="320"/>
      <c r="D15" s="202" t="str">
        <f t="shared" si="3"/>
        <v/>
      </c>
      <c r="E15" s="194" t="str">
        <f t="shared" si="4"/>
        <v/>
      </c>
      <c r="F15" s="167"/>
      <c r="G15" s="206" t="str">
        <f t="shared" si="5"/>
        <v/>
      </c>
      <c r="H15" s="198" t="str">
        <f t="shared" si="6"/>
        <v/>
      </c>
      <c r="I15" s="171" t="str">
        <f t="shared" si="2"/>
        <v/>
      </c>
      <c r="J15" s="127"/>
      <c r="K15" s="185"/>
      <c r="L15" s="165"/>
      <c r="M15" s="137"/>
    </row>
    <row r="16" spans="1:13" ht="15" customHeight="1">
      <c r="A16" s="137"/>
      <c r="B16" s="313"/>
      <c r="C16" s="314"/>
      <c r="D16" s="203" t="str">
        <f t="shared" si="3"/>
        <v/>
      </c>
      <c r="E16" s="195" t="str">
        <f t="shared" si="4"/>
        <v/>
      </c>
      <c r="F16" s="168"/>
      <c r="G16" s="207" t="str">
        <f t="shared" si="5"/>
        <v/>
      </c>
      <c r="H16" s="199" t="str">
        <f t="shared" si="6"/>
        <v/>
      </c>
      <c r="I16" s="172" t="str">
        <f t="shared" si="2"/>
        <v/>
      </c>
      <c r="J16" s="151"/>
      <c r="K16" s="186"/>
      <c r="L16" s="166"/>
      <c r="M16" s="137"/>
    </row>
    <row r="17" spans="1:13" ht="15" customHeight="1">
      <c r="A17" s="137"/>
      <c r="B17" s="317"/>
      <c r="C17" s="318"/>
      <c r="D17" s="204" t="str">
        <f t="shared" si="3"/>
        <v/>
      </c>
      <c r="E17" s="196" t="str">
        <f t="shared" si="4"/>
        <v/>
      </c>
      <c r="F17" s="169"/>
      <c r="G17" s="208" t="str">
        <f t="shared" si="5"/>
        <v/>
      </c>
      <c r="H17" s="200" t="str">
        <f t="shared" si="6"/>
        <v/>
      </c>
      <c r="I17" s="173" t="str">
        <f t="shared" si="2"/>
        <v/>
      </c>
      <c r="J17" s="126"/>
      <c r="K17" s="187"/>
      <c r="L17" s="188"/>
      <c r="M17" s="137"/>
    </row>
    <row r="18" spans="1:13" ht="15" customHeight="1">
      <c r="A18" s="137"/>
      <c r="B18" s="319"/>
      <c r="C18" s="320"/>
      <c r="D18" s="202" t="str">
        <f t="shared" si="3"/>
        <v/>
      </c>
      <c r="E18" s="194" t="str">
        <f t="shared" si="4"/>
        <v/>
      </c>
      <c r="F18" s="167"/>
      <c r="G18" s="206" t="str">
        <f t="shared" si="5"/>
        <v/>
      </c>
      <c r="H18" s="198" t="str">
        <f t="shared" si="6"/>
        <v/>
      </c>
      <c r="I18" s="171" t="str">
        <f t="shared" si="2"/>
        <v/>
      </c>
      <c r="J18" s="127"/>
      <c r="K18" s="185"/>
      <c r="L18" s="165"/>
      <c r="M18" s="137"/>
    </row>
    <row r="19" spans="1:13" ht="15" customHeight="1">
      <c r="A19" s="137"/>
      <c r="B19" s="313"/>
      <c r="C19" s="314"/>
      <c r="D19" s="203" t="str">
        <f t="shared" si="3"/>
        <v/>
      </c>
      <c r="E19" s="195" t="str">
        <f t="shared" si="4"/>
        <v/>
      </c>
      <c r="F19" s="168"/>
      <c r="G19" s="207" t="str">
        <f t="shared" si="5"/>
        <v/>
      </c>
      <c r="H19" s="199" t="str">
        <f t="shared" si="6"/>
        <v/>
      </c>
      <c r="I19" s="172" t="str">
        <f t="shared" si="2"/>
        <v/>
      </c>
      <c r="J19" s="151"/>
      <c r="K19" s="186"/>
      <c r="L19" s="166"/>
      <c r="M19" s="137"/>
    </row>
    <row r="20" spans="1:13" ht="15" customHeight="1">
      <c r="A20" s="137"/>
      <c r="B20" s="317"/>
      <c r="C20" s="318"/>
      <c r="D20" s="204" t="str">
        <f t="shared" si="3"/>
        <v/>
      </c>
      <c r="E20" s="196" t="str">
        <f t="shared" si="4"/>
        <v/>
      </c>
      <c r="F20" s="169"/>
      <c r="G20" s="208" t="str">
        <f t="shared" si="5"/>
        <v/>
      </c>
      <c r="H20" s="200" t="str">
        <f t="shared" si="6"/>
        <v/>
      </c>
      <c r="I20" s="173" t="str">
        <f t="shared" si="2"/>
        <v/>
      </c>
      <c r="J20" s="126"/>
      <c r="K20" s="187"/>
      <c r="L20" s="188"/>
      <c r="M20" s="137"/>
    </row>
    <row r="21" spans="1:13" ht="15" customHeight="1">
      <c r="A21" s="137"/>
      <c r="B21" s="319"/>
      <c r="C21" s="320"/>
      <c r="D21" s="202" t="str">
        <f t="shared" si="3"/>
        <v/>
      </c>
      <c r="E21" s="194" t="str">
        <f t="shared" si="4"/>
        <v/>
      </c>
      <c r="F21" s="167"/>
      <c r="G21" s="206" t="str">
        <f t="shared" si="5"/>
        <v/>
      </c>
      <c r="H21" s="198" t="str">
        <f t="shared" si="6"/>
        <v/>
      </c>
      <c r="I21" s="171" t="str">
        <f t="shared" si="2"/>
        <v/>
      </c>
      <c r="J21" s="127"/>
      <c r="K21" s="185"/>
      <c r="L21" s="165"/>
      <c r="M21" s="137"/>
    </row>
    <row r="22" spans="1:13" ht="15" customHeight="1">
      <c r="A22" s="137"/>
      <c r="B22" s="313"/>
      <c r="C22" s="314"/>
      <c r="D22" s="203" t="str">
        <f t="shared" si="3"/>
        <v/>
      </c>
      <c r="E22" s="195" t="str">
        <f t="shared" si="4"/>
        <v/>
      </c>
      <c r="F22" s="168"/>
      <c r="G22" s="207" t="str">
        <f t="shared" si="5"/>
        <v/>
      </c>
      <c r="H22" s="199" t="str">
        <f t="shared" si="6"/>
        <v/>
      </c>
      <c r="I22" s="172" t="str">
        <f t="shared" si="2"/>
        <v/>
      </c>
      <c r="J22" s="151"/>
      <c r="K22" s="186"/>
      <c r="L22" s="166"/>
      <c r="M22" s="137"/>
    </row>
    <row r="23" spans="1:13" ht="15" customHeight="1">
      <c r="A23" s="137"/>
      <c r="B23" s="317"/>
      <c r="C23" s="318"/>
      <c r="D23" s="204" t="str">
        <f t="shared" si="3"/>
        <v/>
      </c>
      <c r="E23" s="196" t="str">
        <f t="shared" si="4"/>
        <v/>
      </c>
      <c r="F23" s="169"/>
      <c r="G23" s="208" t="str">
        <f t="shared" si="5"/>
        <v/>
      </c>
      <c r="H23" s="200" t="str">
        <f t="shared" si="6"/>
        <v/>
      </c>
      <c r="I23" s="173" t="str">
        <f t="shared" si="2"/>
        <v/>
      </c>
      <c r="J23" s="126"/>
      <c r="K23" s="187"/>
      <c r="L23" s="188"/>
      <c r="M23" s="137"/>
    </row>
    <row r="24" spans="1:13" ht="15" customHeight="1">
      <c r="A24" s="137"/>
      <c r="B24" s="319"/>
      <c r="C24" s="320"/>
      <c r="D24" s="202" t="str">
        <f t="shared" si="3"/>
        <v/>
      </c>
      <c r="E24" s="194" t="str">
        <f t="shared" si="4"/>
        <v/>
      </c>
      <c r="F24" s="167"/>
      <c r="G24" s="206" t="str">
        <f t="shared" si="5"/>
        <v/>
      </c>
      <c r="H24" s="198" t="str">
        <f t="shared" si="6"/>
        <v/>
      </c>
      <c r="I24" s="171" t="str">
        <f t="shared" si="2"/>
        <v/>
      </c>
      <c r="J24" s="127"/>
      <c r="K24" s="185"/>
      <c r="L24" s="165"/>
      <c r="M24" s="137"/>
    </row>
    <row r="25" spans="1:13" ht="15" customHeight="1">
      <c r="A25" s="137"/>
      <c r="B25" s="313"/>
      <c r="C25" s="314"/>
      <c r="D25" s="203" t="str">
        <f t="shared" si="3"/>
        <v/>
      </c>
      <c r="E25" s="195" t="str">
        <f t="shared" si="4"/>
        <v/>
      </c>
      <c r="F25" s="168"/>
      <c r="G25" s="207" t="str">
        <f t="shared" si="5"/>
        <v/>
      </c>
      <c r="H25" s="199" t="str">
        <f t="shared" si="6"/>
        <v/>
      </c>
      <c r="I25" s="172" t="str">
        <f t="shared" si="2"/>
        <v/>
      </c>
      <c r="J25" s="151"/>
      <c r="K25" s="186"/>
      <c r="L25" s="166"/>
      <c r="M25" s="137"/>
    </row>
    <row r="26" spans="1:13" ht="15" customHeight="1">
      <c r="A26" s="137"/>
      <c r="B26" s="317"/>
      <c r="C26" s="318"/>
      <c r="D26" s="204" t="str">
        <f t="shared" si="3"/>
        <v/>
      </c>
      <c r="E26" s="196" t="str">
        <f t="shared" si="4"/>
        <v/>
      </c>
      <c r="F26" s="169"/>
      <c r="G26" s="208" t="str">
        <f t="shared" si="5"/>
        <v/>
      </c>
      <c r="H26" s="200" t="str">
        <f t="shared" si="6"/>
        <v/>
      </c>
      <c r="I26" s="173" t="str">
        <f t="shared" si="2"/>
        <v/>
      </c>
      <c r="J26" s="126"/>
      <c r="K26" s="187"/>
      <c r="L26" s="188"/>
      <c r="M26" s="137"/>
    </row>
    <row r="27" spans="1:13" ht="15" customHeight="1">
      <c r="A27" s="137"/>
      <c r="B27" s="319"/>
      <c r="C27" s="320"/>
      <c r="D27" s="202" t="str">
        <f t="shared" si="3"/>
        <v/>
      </c>
      <c r="E27" s="194" t="str">
        <f t="shared" si="4"/>
        <v/>
      </c>
      <c r="F27" s="167"/>
      <c r="G27" s="206" t="str">
        <f t="shared" si="5"/>
        <v/>
      </c>
      <c r="H27" s="198" t="str">
        <f t="shared" si="6"/>
        <v/>
      </c>
      <c r="I27" s="171" t="str">
        <f t="shared" si="2"/>
        <v/>
      </c>
      <c r="J27" s="127"/>
      <c r="K27" s="185"/>
      <c r="L27" s="165"/>
      <c r="M27" s="137"/>
    </row>
    <row r="28" spans="1:13" ht="15" customHeight="1">
      <c r="A28" s="137"/>
      <c r="B28" s="313"/>
      <c r="C28" s="314"/>
      <c r="D28" s="203" t="str">
        <f t="shared" si="3"/>
        <v/>
      </c>
      <c r="E28" s="195" t="str">
        <f t="shared" si="4"/>
        <v/>
      </c>
      <c r="F28" s="168"/>
      <c r="G28" s="207" t="str">
        <f t="shared" si="5"/>
        <v/>
      </c>
      <c r="H28" s="199" t="str">
        <f t="shared" si="6"/>
        <v/>
      </c>
      <c r="I28" s="172" t="str">
        <f t="shared" si="2"/>
        <v/>
      </c>
      <c r="J28" s="151"/>
      <c r="K28" s="186"/>
      <c r="L28" s="166"/>
      <c r="M28" s="137"/>
    </row>
    <row r="29" spans="1:13" ht="15" customHeight="1">
      <c r="A29" s="137"/>
      <c r="B29" s="317"/>
      <c r="C29" s="318"/>
      <c r="D29" s="204" t="str">
        <f t="shared" si="3"/>
        <v/>
      </c>
      <c r="E29" s="196" t="str">
        <f t="shared" si="4"/>
        <v/>
      </c>
      <c r="F29" s="169"/>
      <c r="G29" s="208" t="str">
        <f t="shared" si="5"/>
        <v/>
      </c>
      <c r="H29" s="200" t="str">
        <f t="shared" si="6"/>
        <v/>
      </c>
      <c r="I29" s="173" t="str">
        <f t="shared" si="2"/>
        <v/>
      </c>
      <c r="J29" s="126"/>
      <c r="K29" s="187"/>
      <c r="L29" s="188"/>
      <c r="M29" s="137"/>
    </row>
    <row r="30" spans="1:13" ht="15" customHeight="1">
      <c r="A30" s="137"/>
      <c r="B30" s="319"/>
      <c r="C30" s="320"/>
      <c r="D30" s="202" t="str">
        <f t="shared" si="3"/>
        <v/>
      </c>
      <c r="E30" s="194" t="str">
        <f t="shared" si="4"/>
        <v/>
      </c>
      <c r="F30" s="167"/>
      <c r="G30" s="206" t="str">
        <f t="shared" si="5"/>
        <v/>
      </c>
      <c r="H30" s="198" t="str">
        <f t="shared" si="6"/>
        <v/>
      </c>
      <c r="I30" s="171" t="str">
        <f t="shared" si="2"/>
        <v/>
      </c>
      <c r="J30" s="127"/>
      <c r="K30" s="185"/>
      <c r="L30" s="165"/>
      <c r="M30" s="137"/>
    </row>
    <row r="31" spans="1:13" ht="15" customHeight="1">
      <c r="A31" s="137"/>
      <c r="B31" s="313"/>
      <c r="C31" s="314"/>
      <c r="D31" s="203" t="str">
        <f t="shared" si="3"/>
        <v/>
      </c>
      <c r="E31" s="195" t="str">
        <f t="shared" si="4"/>
        <v/>
      </c>
      <c r="F31" s="168"/>
      <c r="G31" s="207" t="str">
        <f t="shared" si="5"/>
        <v/>
      </c>
      <c r="H31" s="199" t="str">
        <f t="shared" si="6"/>
        <v/>
      </c>
      <c r="I31" s="172" t="str">
        <f t="shared" si="2"/>
        <v/>
      </c>
      <c r="J31" s="151"/>
      <c r="K31" s="186"/>
      <c r="L31" s="166"/>
      <c r="M31" s="137"/>
    </row>
    <row r="32" spans="1:13" ht="15" customHeight="1">
      <c r="A32" s="137"/>
      <c r="B32" s="317"/>
      <c r="C32" s="318"/>
      <c r="D32" s="204" t="str">
        <f t="shared" si="3"/>
        <v/>
      </c>
      <c r="E32" s="196" t="str">
        <f t="shared" si="4"/>
        <v/>
      </c>
      <c r="F32" s="169"/>
      <c r="G32" s="208" t="str">
        <f t="shared" si="5"/>
        <v/>
      </c>
      <c r="H32" s="200" t="str">
        <f t="shared" si="6"/>
        <v/>
      </c>
      <c r="I32" s="173" t="str">
        <f t="shared" si="2"/>
        <v/>
      </c>
      <c r="J32" s="126"/>
      <c r="K32" s="187"/>
      <c r="L32" s="188"/>
      <c r="M32" s="137"/>
    </row>
    <row r="33" spans="1:13" ht="15" customHeight="1">
      <c r="A33" s="137"/>
      <c r="B33" s="319"/>
      <c r="C33" s="320"/>
      <c r="D33" s="202" t="str">
        <f t="shared" si="3"/>
        <v/>
      </c>
      <c r="E33" s="194" t="str">
        <f t="shared" si="4"/>
        <v/>
      </c>
      <c r="F33" s="167"/>
      <c r="G33" s="206" t="str">
        <f t="shared" si="5"/>
        <v/>
      </c>
      <c r="H33" s="198" t="str">
        <f t="shared" si="6"/>
        <v/>
      </c>
      <c r="I33" s="171" t="str">
        <f t="shared" si="2"/>
        <v/>
      </c>
      <c r="J33" s="127"/>
      <c r="K33" s="185"/>
      <c r="L33" s="165"/>
      <c r="M33" s="137"/>
    </row>
    <row r="34" spans="1:13" ht="15" customHeight="1">
      <c r="A34" s="137"/>
      <c r="B34" s="313"/>
      <c r="C34" s="314"/>
      <c r="D34" s="203" t="str">
        <f t="shared" si="3"/>
        <v/>
      </c>
      <c r="E34" s="195" t="str">
        <f t="shared" si="4"/>
        <v/>
      </c>
      <c r="F34" s="168"/>
      <c r="G34" s="207" t="str">
        <f t="shared" si="5"/>
        <v/>
      </c>
      <c r="H34" s="199" t="str">
        <f t="shared" si="6"/>
        <v/>
      </c>
      <c r="I34" s="172" t="str">
        <f t="shared" si="2"/>
        <v/>
      </c>
      <c r="J34" s="151"/>
      <c r="K34" s="186"/>
      <c r="L34" s="166"/>
      <c r="M34" s="137"/>
    </row>
    <row r="35" spans="1:13" ht="15" customHeight="1">
      <c r="A35" s="137"/>
      <c r="B35" s="317"/>
      <c r="C35" s="318"/>
      <c r="D35" s="204" t="str">
        <f t="shared" si="3"/>
        <v/>
      </c>
      <c r="E35" s="196" t="str">
        <f t="shared" si="4"/>
        <v/>
      </c>
      <c r="F35" s="169"/>
      <c r="G35" s="208" t="str">
        <f t="shared" si="5"/>
        <v/>
      </c>
      <c r="H35" s="200" t="str">
        <f t="shared" si="6"/>
        <v/>
      </c>
      <c r="I35" s="173" t="str">
        <f t="shared" si="2"/>
        <v/>
      </c>
      <c r="J35" s="126"/>
      <c r="K35" s="187"/>
      <c r="L35" s="188"/>
      <c r="M35" s="137"/>
    </row>
    <row r="36" spans="1:13" ht="15" customHeight="1">
      <c r="A36" s="137"/>
      <c r="B36" s="319"/>
      <c r="C36" s="320"/>
      <c r="D36" s="202" t="str">
        <f t="shared" si="3"/>
        <v/>
      </c>
      <c r="E36" s="194" t="str">
        <f t="shared" si="4"/>
        <v/>
      </c>
      <c r="F36" s="167"/>
      <c r="G36" s="206" t="str">
        <f t="shared" si="5"/>
        <v/>
      </c>
      <c r="H36" s="198" t="str">
        <f t="shared" si="6"/>
        <v/>
      </c>
      <c r="I36" s="171" t="str">
        <f t="shared" si="2"/>
        <v/>
      </c>
      <c r="J36" s="127"/>
      <c r="K36" s="185"/>
      <c r="L36" s="165"/>
      <c r="M36" s="137"/>
    </row>
    <row r="37" spans="1:13" ht="15" customHeight="1">
      <c r="A37" s="137"/>
      <c r="B37" s="313"/>
      <c r="C37" s="314"/>
      <c r="D37" s="203" t="str">
        <f t="shared" si="3"/>
        <v/>
      </c>
      <c r="E37" s="195" t="str">
        <f t="shared" si="4"/>
        <v/>
      </c>
      <c r="F37" s="168"/>
      <c r="G37" s="207" t="str">
        <f t="shared" si="5"/>
        <v/>
      </c>
      <c r="H37" s="199" t="str">
        <f t="shared" si="6"/>
        <v/>
      </c>
      <c r="I37" s="172" t="str">
        <f t="shared" si="2"/>
        <v/>
      </c>
      <c r="J37" s="151"/>
      <c r="K37" s="186"/>
      <c r="L37" s="166"/>
      <c r="M37" s="137"/>
    </row>
    <row r="38" spans="1:13" ht="15" customHeight="1">
      <c r="A38" s="137"/>
      <c r="B38" s="317"/>
      <c r="C38" s="318"/>
      <c r="D38" s="204" t="str">
        <f t="shared" si="3"/>
        <v/>
      </c>
      <c r="E38" s="196" t="str">
        <f t="shared" si="4"/>
        <v/>
      </c>
      <c r="F38" s="169"/>
      <c r="G38" s="208" t="str">
        <f t="shared" si="5"/>
        <v/>
      </c>
      <c r="H38" s="200" t="str">
        <f t="shared" si="6"/>
        <v/>
      </c>
      <c r="I38" s="173" t="str">
        <f t="shared" si="2"/>
        <v/>
      </c>
      <c r="J38" s="126"/>
      <c r="K38" s="187"/>
      <c r="L38" s="188"/>
      <c r="M38" s="137"/>
    </row>
    <row r="39" spans="1:13" ht="15" customHeight="1">
      <c r="A39" s="137"/>
      <c r="B39" s="313"/>
      <c r="C39" s="314"/>
      <c r="D39" s="202" t="str">
        <f t="shared" si="3"/>
        <v/>
      </c>
      <c r="E39" s="194" t="str">
        <f t="shared" si="4"/>
        <v/>
      </c>
      <c r="F39" s="168"/>
      <c r="G39" s="206" t="str">
        <f t="shared" si="5"/>
        <v/>
      </c>
      <c r="H39" s="198" t="str">
        <f t="shared" si="6"/>
        <v/>
      </c>
      <c r="I39" s="171" t="str">
        <f t="shared" si="2"/>
        <v/>
      </c>
      <c r="J39" s="151"/>
      <c r="K39" s="186"/>
      <c r="L39" s="166"/>
      <c r="M39" s="137"/>
    </row>
    <row r="40" spans="1:13" ht="15" customHeight="1">
      <c r="A40" s="137"/>
      <c r="B40" s="313"/>
      <c r="C40" s="314"/>
      <c r="D40" s="203" t="str">
        <f t="shared" si="3"/>
        <v/>
      </c>
      <c r="E40" s="195" t="str">
        <f t="shared" si="4"/>
        <v/>
      </c>
      <c r="F40" s="168"/>
      <c r="G40" s="207" t="str">
        <f t="shared" si="5"/>
        <v/>
      </c>
      <c r="H40" s="199" t="str">
        <f t="shared" si="6"/>
        <v/>
      </c>
      <c r="I40" s="172" t="str">
        <f t="shared" si="2"/>
        <v/>
      </c>
      <c r="J40" s="151"/>
      <c r="K40" s="186"/>
      <c r="L40" s="166"/>
      <c r="M40" s="137"/>
    </row>
    <row r="41" spans="1:13" ht="15" customHeight="1" thickBot="1">
      <c r="B41" s="315"/>
      <c r="C41" s="316"/>
      <c r="D41" s="205" t="str">
        <f t="shared" si="3"/>
        <v/>
      </c>
      <c r="E41" s="197" t="str">
        <f t="shared" si="4"/>
        <v/>
      </c>
      <c r="F41" s="170"/>
      <c r="G41" s="209" t="str">
        <f t="shared" si="5"/>
        <v/>
      </c>
      <c r="H41" s="201" t="str">
        <f t="shared" si="6"/>
        <v/>
      </c>
      <c r="I41" s="174" t="str">
        <f t="shared" si="2"/>
        <v/>
      </c>
      <c r="J41" s="128"/>
      <c r="K41" s="189"/>
      <c r="L41" s="190"/>
    </row>
    <row r="42" spans="1:13" ht="12.75" customHeight="1"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3" ht="20.25" customHeight="1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1:13" ht="12.95" customHeight="1" thickBot="1">
      <c r="A44" s="137"/>
      <c r="B44" s="113"/>
      <c r="C44" s="113"/>
      <c r="D44" s="140"/>
      <c r="E44" s="140"/>
      <c r="F44" s="140"/>
      <c r="G44" s="140"/>
      <c r="H44" s="140"/>
      <c r="I44" s="114"/>
      <c r="J44" s="114" t="s">
        <v>285</v>
      </c>
      <c r="K44" s="114"/>
      <c r="L44" s="115"/>
      <c r="M44" s="137"/>
    </row>
    <row r="45" spans="1:13" ht="15" customHeight="1">
      <c r="A45" s="137"/>
      <c r="B45" s="183" t="s">
        <v>239</v>
      </c>
      <c r="C45" s="327"/>
      <c r="D45" s="328"/>
      <c r="E45" s="328"/>
      <c r="F45" s="328"/>
      <c r="G45" s="328"/>
      <c r="H45" s="328"/>
      <c r="I45" s="328"/>
      <c r="J45" s="120" t="s">
        <v>286</v>
      </c>
      <c r="K45" s="121"/>
      <c r="L45" s="184"/>
      <c r="M45" s="137"/>
    </row>
    <row r="46" spans="1:13" ht="28.5" customHeight="1" thickBot="1">
      <c r="A46" s="137"/>
      <c r="B46" s="152" t="s">
        <v>292</v>
      </c>
      <c r="C46" s="325"/>
      <c r="D46" s="326"/>
      <c r="E46" s="326"/>
      <c r="F46" s="326"/>
      <c r="G46" s="326"/>
      <c r="H46" s="326"/>
      <c r="I46" s="326"/>
      <c r="J46" s="153" t="s">
        <v>287</v>
      </c>
      <c r="K46" s="154"/>
      <c r="L46" s="155"/>
      <c r="M46" s="137"/>
    </row>
    <row r="47" spans="1:13" ht="26.25" customHeight="1" thickBot="1">
      <c r="A47" s="137"/>
      <c r="B47" s="114"/>
      <c r="C47" s="114"/>
      <c r="D47" s="114"/>
      <c r="E47" s="114"/>
      <c r="F47" s="123"/>
      <c r="G47" s="124"/>
      <c r="H47" s="124"/>
      <c r="I47" s="114"/>
      <c r="J47" s="114" t="s">
        <v>288</v>
      </c>
      <c r="K47" s="122"/>
      <c r="L47" s="114"/>
      <c r="M47" s="137"/>
    </row>
    <row r="48" spans="1:13" ht="21.75" customHeight="1">
      <c r="A48" s="137"/>
      <c r="B48" s="332" t="s">
        <v>177</v>
      </c>
      <c r="C48" s="333"/>
      <c r="D48" s="334" t="s">
        <v>238</v>
      </c>
      <c r="E48" s="335"/>
      <c r="F48" s="157" t="s">
        <v>178</v>
      </c>
      <c r="G48" s="334" t="s">
        <v>179</v>
      </c>
      <c r="H48" s="335"/>
      <c r="I48" s="156" t="s">
        <v>156</v>
      </c>
      <c r="J48" s="156"/>
      <c r="K48" s="321" t="s">
        <v>180</v>
      </c>
      <c r="L48" s="322"/>
      <c r="M48" s="138"/>
    </row>
    <row r="49" spans="1:13" ht="15" customHeight="1">
      <c r="A49" s="137"/>
      <c r="B49" s="319"/>
      <c r="C49" s="320"/>
      <c r="D49" s="202" t="str">
        <f>+IF(O49="","",IF(INT(O49),INT(O49),"0"))</f>
        <v/>
      </c>
      <c r="E49" s="194" t="str">
        <f>+IF(O49="","",IF(O49-INT(O49),O49-INT(O49),""))</f>
        <v/>
      </c>
      <c r="F49" s="167"/>
      <c r="G49" s="206" t="str">
        <f>+IF(OR(P49="",F49="式"),"",IF(INT(P49),INT(P49),"0"))</f>
        <v/>
      </c>
      <c r="H49" s="198" t="str">
        <f>+IF(OR(P49="",F49="式"),"",IF(P49-INT(P49),P49-INT(P49),""))</f>
        <v/>
      </c>
      <c r="I49" s="171" t="str">
        <f>IF(O49="","",+INT(O49*P49))</f>
        <v/>
      </c>
      <c r="J49" s="210"/>
      <c r="K49" s="185"/>
      <c r="L49" s="165"/>
      <c r="M49" s="137"/>
    </row>
    <row r="50" spans="1:13" ht="15" customHeight="1">
      <c r="A50" s="137"/>
      <c r="B50" s="313"/>
      <c r="C50" s="314"/>
      <c r="D50" s="203" t="str">
        <f>+IF(O50="","",IF(INT(O50),INT(O50),"0"))</f>
        <v/>
      </c>
      <c r="E50" s="195" t="str">
        <f>+IF(O50="","",IF(O50-INT(O50),O50-INT(O50),""))</f>
        <v/>
      </c>
      <c r="F50" s="168"/>
      <c r="G50" s="207" t="str">
        <f>+IF(OR(P50="",F50="式"),"",IF(INT(P50),INT(P50),"0"))</f>
        <v/>
      </c>
      <c r="H50" s="199" t="str">
        <f>+IF(OR(P50="",F50="式"),"",IF(P50-INT(P50),P50-INT(P50),""))</f>
        <v/>
      </c>
      <c r="I50" s="172" t="str">
        <f t="shared" ref="I50:I84" si="7">IF(O50="","",+INT(O50*P50))</f>
        <v/>
      </c>
      <c r="J50" s="211"/>
      <c r="K50" s="186" t="s">
        <v>289</v>
      </c>
      <c r="L50" s="166"/>
      <c r="M50" s="137"/>
    </row>
    <row r="51" spans="1:13" ht="15" customHeight="1">
      <c r="A51" s="137"/>
      <c r="B51" s="317"/>
      <c r="C51" s="318"/>
      <c r="D51" s="204" t="str">
        <f>+IF(O51="","",IF(INT(O51),INT(O51),"0"))</f>
        <v/>
      </c>
      <c r="E51" s="196" t="str">
        <f>+IF(O51="","",IF(O51-INT(O51),O51-INT(O51),""))</f>
        <v/>
      </c>
      <c r="F51" s="169"/>
      <c r="G51" s="208" t="str">
        <f>+IF(OR(P51="",F51="式"),"",IF(INT(P51),INT(P51),"0"))</f>
        <v/>
      </c>
      <c r="H51" s="200" t="str">
        <f>+IF(OR(P51="",F51="式"),"",IF(P51-INT(P51),P51-INT(P51),""))</f>
        <v/>
      </c>
      <c r="I51" s="173" t="str">
        <f t="shared" si="7"/>
        <v/>
      </c>
      <c r="J51" s="212"/>
      <c r="K51" s="187" t="s">
        <v>289</v>
      </c>
      <c r="L51" s="188"/>
      <c r="M51" s="137"/>
    </row>
    <row r="52" spans="1:13" ht="15" customHeight="1">
      <c r="A52" s="137"/>
      <c r="B52" s="319"/>
      <c r="C52" s="320"/>
      <c r="D52" s="202" t="str">
        <f t="shared" ref="D52:D84" si="8">+IF(O52="","",IF(INT(O52),INT(O52),"0"))</f>
        <v/>
      </c>
      <c r="E52" s="194" t="str">
        <f t="shared" ref="E52:E84" si="9">+IF(O52="","",IF(O52-INT(O52),O52-INT(O52),""))</f>
        <v/>
      </c>
      <c r="F52" s="167"/>
      <c r="G52" s="206" t="str">
        <f t="shared" ref="G52:G84" si="10">+IF(OR(P52="",F52="式"),"",IF(INT(P52),INT(P52),"0"))</f>
        <v/>
      </c>
      <c r="H52" s="198" t="str">
        <f t="shared" ref="H52:H84" si="11">+IF(OR(P52="",F52="式"),"",IF(P52-INT(P52),P52-INT(P52),""))</f>
        <v/>
      </c>
      <c r="I52" s="171" t="str">
        <f t="shared" si="7"/>
        <v/>
      </c>
      <c r="J52" s="127"/>
      <c r="K52" s="185" t="s">
        <v>289</v>
      </c>
      <c r="L52" s="165"/>
      <c r="M52" s="137"/>
    </row>
    <row r="53" spans="1:13" ht="15" customHeight="1">
      <c r="A53" s="137"/>
      <c r="B53" s="313"/>
      <c r="C53" s="314"/>
      <c r="D53" s="203" t="str">
        <f t="shared" si="8"/>
        <v/>
      </c>
      <c r="E53" s="195" t="str">
        <f t="shared" si="9"/>
        <v/>
      </c>
      <c r="F53" s="168"/>
      <c r="G53" s="207" t="str">
        <f t="shared" si="10"/>
        <v/>
      </c>
      <c r="H53" s="199" t="str">
        <f t="shared" si="11"/>
        <v/>
      </c>
      <c r="I53" s="172" t="str">
        <f t="shared" si="7"/>
        <v/>
      </c>
      <c r="J53" s="151"/>
      <c r="K53" s="186" t="s">
        <v>289</v>
      </c>
      <c r="L53" s="166"/>
      <c r="M53" s="137"/>
    </row>
    <row r="54" spans="1:13" ht="15" customHeight="1">
      <c r="A54" s="137"/>
      <c r="B54" s="317"/>
      <c r="C54" s="318"/>
      <c r="D54" s="204" t="str">
        <f t="shared" si="8"/>
        <v/>
      </c>
      <c r="E54" s="196" t="str">
        <f t="shared" si="9"/>
        <v/>
      </c>
      <c r="F54" s="169"/>
      <c r="G54" s="208" t="str">
        <f t="shared" si="10"/>
        <v/>
      </c>
      <c r="H54" s="200" t="str">
        <f t="shared" si="11"/>
        <v/>
      </c>
      <c r="I54" s="173" t="str">
        <f t="shared" si="7"/>
        <v/>
      </c>
      <c r="J54" s="126"/>
      <c r="K54" s="187" t="s">
        <v>289</v>
      </c>
      <c r="L54" s="188"/>
      <c r="M54" s="137"/>
    </row>
    <row r="55" spans="1:13" ht="15" customHeight="1">
      <c r="A55" s="137"/>
      <c r="B55" s="319"/>
      <c r="C55" s="320"/>
      <c r="D55" s="202" t="str">
        <f t="shared" si="8"/>
        <v/>
      </c>
      <c r="E55" s="194" t="str">
        <f t="shared" si="9"/>
        <v/>
      </c>
      <c r="F55" s="167"/>
      <c r="G55" s="206" t="str">
        <f t="shared" si="10"/>
        <v/>
      </c>
      <c r="H55" s="198" t="str">
        <f t="shared" si="11"/>
        <v/>
      </c>
      <c r="I55" s="171" t="str">
        <f t="shared" si="7"/>
        <v/>
      </c>
      <c r="J55" s="127"/>
      <c r="K55" s="185"/>
      <c r="L55" s="165"/>
      <c r="M55" s="137"/>
    </row>
    <row r="56" spans="1:13" ht="15" customHeight="1">
      <c r="A56" s="137"/>
      <c r="B56" s="313"/>
      <c r="C56" s="314"/>
      <c r="D56" s="203" t="str">
        <f t="shared" si="8"/>
        <v/>
      </c>
      <c r="E56" s="195" t="str">
        <f t="shared" si="9"/>
        <v/>
      </c>
      <c r="F56" s="168"/>
      <c r="G56" s="207" t="str">
        <f t="shared" si="10"/>
        <v/>
      </c>
      <c r="H56" s="199" t="str">
        <f t="shared" si="11"/>
        <v/>
      </c>
      <c r="I56" s="172" t="str">
        <f t="shared" si="7"/>
        <v/>
      </c>
      <c r="J56" s="151"/>
      <c r="K56" s="186"/>
      <c r="L56" s="166"/>
      <c r="M56" s="137"/>
    </row>
    <row r="57" spans="1:13" ht="15" customHeight="1">
      <c r="A57" s="137"/>
      <c r="B57" s="317"/>
      <c r="C57" s="318"/>
      <c r="D57" s="204" t="str">
        <f t="shared" si="8"/>
        <v/>
      </c>
      <c r="E57" s="196" t="str">
        <f t="shared" si="9"/>
        <v/>
      </c>
      <c r="F57" s="169"/>
      <c r="G57" s="208" t="str">
        <f t="shared" si="10"/>
        <v/>
      </c>
      <c r="H57" s="200" t="str">
        <f t="shared" si="11"/>
        <v/>
      </c>
      <c r="I57" s="173" t="str">
        <f t="shared" si="7"/>
        <v/>
      </c>
      <c r="J57" s="126"/>
      <c r="K57" s="187"/>
      <c r="L57" s="188"/>
      <c r="M57" s="137"/>
    </row>
    <row r="58" spans="1:13" ht="15" customHeight="1">
      <c r="A58" s="137"/>
      <c r="B58" s="319"/>
      <c r="C58" s="320"/>
      <c r="D58" s="202" t="str">
        <f t="shared" si="8"/>
        <v/>
      </c>
      <c r="E58" s="194" t="str">
        <f t="shared" si="9"/>
        <v/>
      </c>
      <c r="F58" s="167"/>
      <c r="G58" s="206" t="str">
        <f t="shared" si="10"/>
        <v/>
      </c>
      <c r="H58" s="198" t="str">
        <f t="shared" si="11"/>
        <v/>
      </c>
      <c r="I58" s="171" t="str">
        <f t="shared" si="7"/>
        <v/>
      </c>
      <c r="J58" s="127"/>
      <c r="K58" s="185"/>
      <c r="L58" s="165"/>
      <c r="M58" s="137"/>
    </row>
    <row r="59" spans="1:13" ht="15" customHeight="1">
      <c r="A59" s="137"/>
      <c r="B59" s="313"/>
      <c r="C59" s="314"/>
      <c r="D59" s="203" t="str">
        <f t="shared" si="8"/>
        <v/>
      </c>
      <c r="E59" s="195" t="str">
        <f t="shared" si="9"/>
        <v/>
      </c>
      <c r="F59" s="168"/>
      <c r="G59" s="207" t="str">
        <f t="shared" si="10"/>
        <v/>
      </c>
      <c r="H59" s="199" t="str">
        <f t="shared" si="11"/>
        <v/>
      </c>
      <c r="I59" s="172" t="str">
        <f t="shared" si="7"/>
        <v/>
      </c>
      <c r="J59" s="151"/>
      <c r="K59" s="186"/>
      <c r="L59" s="166"/>
      <c r="M59" s="137"/>
    </row>
    <row r="60" spans="1:13" ht="15" customHeight="1">
      <c r="A60" s="137"/>
      <c r="B60" s="317"/>
      <c r="C60" s="318"/>
      <c r="D60" s="204" t="str">
        <f t="shared" si="8"/>
        <v/>
      </c>
      <c r="E60" s="196" t="str">
        <f t="shared" si="9"/>
        <v/>
      </c>
      <c r="F60" s="169"/>
      <c r="G60" s="208" t="str">
        <f t="shared" si="10"/>
        <v/>
      </c>
      <c r="H60" s="200" t="str">
        <f t="shared" si="11"/>
        <v/>
      </c>
      <c r="I60" s="173" t="str">
        <f t="shared" si="7"/>
        <v/>
      </c>
      <c r="J60" s="126"/>
      <c r="K60" s="187"/>
      <c r="L60" s="188"/>
      <c r="M60" s="137"/>
    </row>
    <row r="61" spans="1:13" ht="15" customHeight="1">
      <c r="A61" s="137"/>
      <c r="B61" s="319"/>
      <c r="C61" s="320"/>
      <c r="D61" s="202" t="str">
        <f t="shared" si="8"/>
        <v/>
      </c>
      <c r="E61" s="194" t="str">
        <f t="shared" si="9"/>
        <v/>
      </c>
      <c r="F61" s="167"/>
      <c r="G61" s="206" t="str">
        <f t="shared" si="10"/>
        <v/>
      </c>
      <c r="H61" s="198" t="str">
        <f t="shared" si="11"/>
        <v/>
      </c>
      <c r="I61" s="171" t="str">
        <f t="shared" si="7"/>
        <v/>
      </c>
      <c r="J61" s="127"/>
      <c r="K61" s="185"/>
      <c r="L61" s="165"/>
      <c r="M61" s="137"/>
    </row>
    <row r="62" spans="1:13" ht="15" customHeight="1">
      <c r="A62" s="137"/>
      <c r="B62" s="313"/>
      <c r="C62" s="314"/>
      <c r="D62" s="203" t="str">
        <f t="shared" si="8"/>
        <v/>
      </c>
      <c r="E62" s="195" t="str">
        <f t="shared" si="9"/>
        <v/>
      </c>
      <c r="F62" s="168"/>
      <c r="G62" s="207" t="str">
        <f t="shared" si="10"/>
        <v/>
      </c>
      <c r="H62" s="199" t="str">
        <f t="shared" si="11"/>
        <v/>
      </c>
      <c r="I62" s="172" t="str">
        <f t="shared" si="7"/>
        <v/>
      </c>
      <c r="J62" s="151"/>
      <c r="K62" s="186"/>
      <c r="L62" s="166"/>
      <c r="M62" s="137"/>
    </row>
    <row r="63" spans="1:13" ht="15" customHeight="1">
      <c r="A63" s="137"/>
      <c r="B63" s="317"/>
      <c r="C63" s="318"/>
      <c r="D63" s="204" t="str">
        <f t="shared" si="8"/>
        <v/>
      </c>
      <c r="E63" s="196" t="str">
        <f t="shared" si="9"/>
        <v/>
      </c>
      <c r="F63" s="169"/>
      <c r="G63" s="208" t="str">
        <f t="shared" si="10"/>
        <v/>
      </c>
      <c r="H63" s="200" t="str">
        <f t="shared" si="11"/>
        <v/>
      </c>
      <c r="I63" s="173" t="str">
        <f t="shared" si="7"/>
        <v/>
      </c>
      <c r="J63" s="126"/>
      <c r="K63" s="187"/>
      <c r="L63" s="188"/>
      <c r="M63" s="137"/>
    </row>
    <row r="64" spans="1:13" ht="15" customHeight="1">
      <c r="A64" s="137"/>
      <c r="B64" s="319"/>
      <c r="C64" s="320"/>
      <c r="D64" s="202" t="str">
        <f t="shared" si="8"/>
        <v/>
      </c>
      <c r="E64" s="194" t="str">
        <f t="shared" si="9"/>
        <v/>
      </c>
      <c r="F64" s="167"/>
      <c r="G64" s="206" t="str">
        <f t="shared" si="10"/>
        <v/>
      </c>
      <c r="H64" s="198" t="str">
        <f t="shared" si="11"/>
        <v/>
      </c>
      <c r="I64" s="171" t="str">
        <f t="shared" si="7"/>
        <v/>
      </c>
      <c r="J64" s="127"/>
      <c r="K64" s="185"/>
      <c r="L64" s="165"/>
      <c r="M64" s="137"/>
    </row>
    <row r="65" spans="1:13" ht="15" customHeight="1">
      <c r="A65" s="137"/>
      <c r="B65" s="313"/>
      <c r="C65" s="314"/>
      <c r="D65" s="203" t="str">
        <f t="shared" si="8"/>
        <v/>
      </c>
      <c r="E65" s="195" t="str">
        <f t="shared" si="9"/>
        <v/>
      </c>
      <c r="F65" s="168"/>
      <c r="G65" s="207" t="str">
        <f t="shared" si="10"/>
        <v/>
      </c>
      <c r="H65" s="199" t="str">
        <f t="shared" si="11"/>
        <v/>
      </c>
      <c r="I65" s="172" t="str">
        <f t="shared" si="7"/>
        <v/>
      </c>
      <c r="J65" s="151"/>
      <c r="K65" s="186"/>
      <c r="L65" s="166"/>
      <c r="M65" s="137"/>
    </row>
    <row r="66" spans="1:13" ht="15" customHeight="1">
      <c r="A66" s="137"/>
      <c r="B66" s="317"/>
      <c r="C66" s="318"/>
      <c r="D66" s="204" t="str">
        <f t="shared" si="8"/>
        <v/>
      </c>
      <c r="E66" s="196" t="str">
        <f t="shared" si="9"/>
        <v/>
      </c>
      <c r="F66" s="169"/>
      <c r="G66" s="208" t="str">
        <f t="shared" si="10"/>
        <v/>
      </c>
      <c r="H66" s="200" t="str">
        <f t="shared" si="11"/>
        <v/>
      </c>
      <c r="I66" s="173" t="str">
        <f t="shared" si="7"/>
        <v/>
      </c>
      <c r="J66" s="126"/>
      <c r="K66" s="187"/>
      <c r="L66" s="188"/>
      <c r="M66" s="137"/>
    </row>
    <row r="67" spans="1:13" ht="15" customHeight="1">
      <c r="A67" s="137"/>
      <c r="B67" s="319"/>
      <c r="C67" s="320"/>
      <c r="D67" s="202" t="str">
        <f t="shared" si="8"/>
        <v/>
      </c>
      <c r="E67" s="194" t="str">
        <f t="shared" si="9"/>
        <v/>
      </c>
      <c r="F67" s="167"/>
      <c r="G67" s="206" t="str">
        <f t="shared" si="10"/>
        <v/>
      </c>
      <c r="H67" s="198" t="str">
        <f t="shared" si="11"/>
        <v/>
      </c>
      <c r="I67" s="171" t="str">
        <f t="shared" si="7"/>
        <v/>
      </c>
      <c r="J67" s="127"/>
      <c r="K67" s="185"/>
      <c r="L67" s="165"/>
      <c r="M67" s="137"/>
    </row>
    <row r="68" spans="1:13" ht="15" customHeight="1">
      <c r="A68" s="137"/>
      <c r="B68" s="313"/>
      <c r="C68" s="314"/>
      <c r="D68" s="203" t="str">
        <f t="shared" si="8"/>
        <v/>
      </c>
      <c r="E68" s="195" t="str">
        <f t="shared" si="9"/>
        <v/>
      </c>
      <c r="F68" s="168"/>
      <c r="G68" s="207" t="str">
        <f t="shared" si="10"/>
        <v/>
      </c>
      <c r="H68" s="199" t="str">
        <f t="shared" si="11"/>
        <v/>
      </c>
      <c r="I68" s="172" t="str">
        <f t="shared" si="7"/>
        <v/>
      </c>
      <c r="J68" s="151"/>
      <c r="K68" s="186"/>
      <c r="L68" s="166"/>
      <c r="M68" s="137"/>
    </row>
    <row r="69" spans="1:13" ht="15" customHeight="1">
      <c r="A69" s="137"/>
      <c r="B69" s="317"/>
      <c r="C69" s="318"/>
      <c r="D69" s="204" t="str">
        <f t="shared" si="8"/>
        <v/>
      </c>
      <c r="E69" s="196" t="str">
        <f t="shared" si="9"/>
        <v/>
      </c>
      <c r="F69" s="169"/>
      <c r="G69" s="208" t="str">
        <f t="shared" si="10"/>
        <v/>
      </c>
      <c r="H69" s="200" t="str">
        <f t="shared" si="11"/>
        <v/>
      </c>
      <c r="I69" s="173" t="str">
        <f t="shared" si="7"/>
        <v/>
      </c>
      <c r="J69" s="126"/>
      <c r="K69" s="187"/>
      <c r="L69" s="188"/>
      <c r="M69" s="137"/>
    </row>
    <row r="70" spans="1:13" ht="15" customHeight="1">
      <c r="A70" s="137"/>
      <c r="B70" s="319"/>
      <c r="C70" s="320"/>
      <c r="D70" s="202" t="str">
        <f t="shared" si="8"/>
        <v/>
      </c>
      <c r="E70" s="194" t="str">
        <f t="shared" si="9"/>
        <v/>
      </c>
      <c r="F70" s="167"/>
      <c r="G70" s="206" t="str">
        <f t="shared" si="10"/>
        <v/>
      </c>
      <c r="H70" s="198" t="str">
        <f t="shared" si="11"/>
        <v/>
      </c>
      <c r="I70" s="171" t="str">
        <f t="shared" si="7"/>
        <v/>
      </c>
      <c r="J70" s="127"/>
      <c r="K70" s="185"/>
      <c r="L70" s="165"/>
      <c r="M70" s="137"/>
    </row>
    <row r="71" spans="1:13" ht="15" customHeight="1">
      <c r="A71" s="137"/>
      <c r="B71" s="313"/>
      <c r="C71" s="314"/>
      <c r="D71" s="203" t="str">
        <f t="shared" si="8"/>
        <v/>
      </c>
      <c r="E71" s="195" t="str">
        <f t="shared" si="9"/>
        <v/>
      </c>
      <c r="F71" s="168"/>
      <c r="G71" s="207" t="str">
        <f t="shared" si="10"/>
        <v/>
      </c>
      <c r="H71" s="199" t="str">
        <f t="shared" si="11"/>
        <v/>
      </c>
      <c r="I71" s="172" t="str">
        <f t="shared" si="7"/>
        <v/>
      </c>
      <c r="J71" s="151"/>
      <c r="K71" s="186"/>
      <c r="L71" s="166"/>
      <c r="M71" s="137"/>
    </row>
    <row r="72" spans="1:13" ht="15" customHeight="1">
      <c r="A72" s="137"/>
      <c r="B72" s="317"/>
      <c r="C72" s="318"/>
      <c r="D72" s="204" t="str">
        <f t="shared" si="8"/>
        <v/>
      </c>
      <c r="E72" s="196" t="str">
        <f t="shared" si="9"/>
        <v/>
      </c>
      <c r="F72" s="169"/>
      <c r="G72" s="208" t="str">
        <f t="shared" si="10"/>
        <v/>
      </c>
      <c r="H72" s="200" t="str">
        <f t="shared" si="11"/>
        <v/>
      </c>
      <c r="I72" s="173" t="str">
        <f t="shared" si="7"/>
        <v/>
      </c>
      <c r="J72" s="126"/>
      <c r="K72" s="187"/>
      <c r="L72" s="188"/>
      <c r="M72" s="137"/>
    </row>
    <row r="73" spans="1:13" ht="15" customHeight="1">
      <c r="A73" s="137"/>
      <c r="B73" s="319"/>
      <c r="C73" s="320"/>
      <c r="D73" s="202" t="str">
        <f t="shared" si="8"/>
        <v/>
      </c>
      <c r="E73" s="194" t="str">
        <f t="shared" si="9"/>
        <v/>
      </c>
      <c r="F73" s="167"/>
      <c r="G73" s="206" t="str">
        <f t="shared" si="10"/>
        <v/>
      </c>
      <c r="H73" s="198" t="str">
        <f t="shared" si="11"/>
        <v/>
      </c>
      <c r="I73" s="171" t="str">
        <f t="shared" si="7"/>
        <v/>
      </c>
      <c r="J73" s="127"/>
      <c r="K73" s="185"/>
      <c r="L73" s="165"/>
      <c r="M73" s="137"/>
    </row>
    <row r="74" spans="1:13" ht="15" customHeight="1">
      <c r="A74" s="137"/>
      <c r="B74" s="313"/>
      <c r="C74" s="314"/>
      <c r="D74" s="203" t="str">
        <f t="shared" si="8"/>
        <v/>
      </c>
      <c r="E74" s="195" t="str">
        <f t="shared" si="9"/>
        <v/>
      </c>
      <c r="F74" s="168"/>
      <c r="G74" s="207" t="str">
        <f t="shared" si="10"/>
        <v/>
      </c>
      <c r="H74" s="199" t="str">
        <f t="shared" si="11"/>
        <v/>
      </c>
      <c r="I74" s="172" t="str">
        <f t="shared" si="7"/>
        <v/>
      </c>
      <c r="J74" s="151"/>
      <c r="K74" s="186"/>
      <c r="L74" s="166"/>
      <c r="M74" s="137"/>
    </row>
    <row r="75" spans="1:13" ht="15" customHeight="1">
      <c r="A75" s="137"/>
      <c r="B75" s="317"/>
      <c r="C75" s="318"/>
      <c r="D75" s="204" t="str">
        <f t="shared" si="8"/>
        <v/>
      </c>
      <c r="E75" s="196" t="str">
        <f t="shared" si="9"/>
        <v/>
      </c>
      <c r="F75" s="169"/>
      <c r="G75" s="208" t="str">
        <f t="shared" si="10"/>
        <v/>
      </c>
      <c r="H75" s="200" t="str">
        <f t="shared" si="11"/>
        <v/>
      </c>
      <c r="I75" s="173" t="str">
        <f t="shared" si="7"/>
        <v/>
      </c>
      <c r="J75" s="126"/>
      <c r="K75" s="187"/>
      <c r="L75" s="188"/>
      <c r="M75" s="137"/>
    </row>
    <row r="76" spans="1:13" ht="15" customHeight="1">
      <c r="A76" s="137"/>
      <c r="B76" s="319"/>
      <c r="C76" s="320"/>
      <c r="D76" s="202" t="str">
        <f t="shared" si="8"/>
        <v/>
      </c>
      <c r="E76" s="194" t="str">
        <f t="shared" si="9"/>
        <v/>
      </c>
      <c r="F76" s="167"/>
      <c r="G76" s="206" t="str">
        <f t="shared" si="10"/>
        <v/>
      </c>
      <c r="H76" s="198" t="str">
        <f t="shared" si="11"/>
        <v/>
      </c>
      <c r="I76" s="171" t="str">
        <f t="shared" si="7"/>
        <v/>
      </c>
      <c r="J76" s="127"/>
      <c r="K76" s="185"/>
      <c r="L76" s="165"/>
      <c r="M76" s="137"/>
    </row>
    <row r="77" spans="1:13" ht="15" customHeight="1">
      <c r="A77" s="137"/>
      <c r="B77" s="313"/>
      <c r="C77" s="314"/>
      <c r="D77" s="203" t="str">
        <f t="shared" si="8"/>
        <v/>
      </c>
      <c r="E77" s="195" t="str">
        <f t="shared" si="9"/>
        <v/>
      </c>
      <c r="F77" s="168"/>
      <c r="G77" s="207" t="str">
        <f t="shared" si="10"/>
        <v/>
      </c>
      <c r="H77" s="199" t="str">
        <f t="shared" si="11"/>
        <v/>
      </c>
      <c r="I77" s="172" t="str">
        <f t="shared" si="7"/>
        <v/>
      </c>
      <c r="J77" s="151"/>
      <c r="K77" s="186"/>
      <c r="L77" s="166"/>
      <c r="M77" s="137"/>
    </row>
    <row r="78" spans="1:13" ht="15" customHeight="1">
      <c r="A78" s="137"/>
      <c r="B78" s="317"/>
      <c r="C78" s="318"/>
      <c r="D78" s="204" t="str">
        <f t="shared" si="8"/>
        <v/>
      </c>
      <c r="E78" s="196" t="str">
        <f t="shared" si="9"/>
        <v/>
      </c>
      <c r="F78" s="169"/>
      <c r="G78" s="208" t="str">
        <f t="shared" si="10"/>
        <v/>
      </c>
      <c r="H78" s="200" t="str">
        <f t="shared" si="11"/>
        <v/>
      </c>
      <c r="I78" s="173" t="str">
        <f t="shared" si="7"/>
        <v/>
      </c>
      <c r="J78" s="126"/>
      <c r="K78" s="187"/>
      <c r="L78" s="188"/>
      <c r="M78" s="137"/>
    </row>
    <row r="79" spans="1:13" ht="15" customHeight="1">
      <c r="A79" s="137"/>
      <c r="B79" s="319"/>
      <c r="C79" s="320"/>
      <c r="D79" s="202" t="str">
        <f t="shared" si="8"/>
        <v/>
      </c>
      <c r="E79" s="194" t="str">
        <f t="shared" si="9"/>
        <v/>
      </c>
      <c r="F79" s="167"/>
      <c r="G79" s="206" t="str">
        <f t="shared" si="10"/>
        <v/>
      </c>
      <c r="H79" s="198" t="str">
        <f t="shared" si="11"/>
        <v/>
      </c>
      <c r="I79" s="171" t="str">
        <f t="shared" si="7"/>
        <v/>
      </c>
      <c r="J79" s="127"/>
      <c r="K79" s="185"/>
      <c r="L79" s="165"/>
      <c r="M79" s="137"/>
    </row>
    <row r="80" spans="1:13" ht="15" customHeight="1">
      <c r="A80" s="137"/>
      <c r="B80" s="313"/>
      <c r="C80" s="314"/>
      <c r="D80" s="203" t="str">
        <f t="shared" si="8"/>
        <v/>
      </c>
      <c r="E80" s="195" t="str">
        <f t="shared" si="9"/>
        <v/>
      </c>
      <c r="F80" s="168"/>
      <c r="G80" s="207" t="str">
        <f t="shared" si="10"/>
        <v/>
      </c>
      <c r="H80" s="199" t="str">
        <f t="shared" si="11"/>
        <v/>
      </c>
      <c r="I80" s="172" t="str">
        <f t="shared" si="7"/>
        <v/>
      </c>
      <c r="J80" s="151"/>
      <c r="K80" s="186"/>
      <c r="L80" s="166"/>
      <c r="M80" s="137"/>
    </row>
    <row r="81" spans="1:13" ht="15" customHeight="1">
      <c r="A81" s="137"/>
      <c r="B81" s="317"/>
      <c r="C81" s="318"/>
      <c r="D81" s="204" t="str">
        <f t="shared" si="8"/>
        <v/>
      </c>
      <c r="E81" s="196" t="str">
        <f t="shared" si="9"/>
        <v/>
      </c>
      <c r="F81" s="169"/>
      <c r="G81" s="208" t="str">
        <f t="shared" si="10"/>
        <v/>
      </c>
      <c r="H81" s="200" t="str">
        <f t="shared" si="11"/>
        <v/>
      </c>
      <c r="I81" s="173" t="str">
        <f t="shared" si="7"/>
        <v/>
      </c>
      <c r="J81" s="126"/>
      <c r="K81" s="187"/>
      <c r="L81" s="188"/>
      <c r="M81" s="137"/>
    </row>
    <row r="82" spans="1:13" ht="21" customHeight="1">
      <c r="A82" s="137"/>
      <c r="B82" s="313"/>
      <c r="C82" s="314"/>
      <c r="D82" s="202" t="str">
        <f t="shared" si="8"/>
        <v/>
      </c>
      <c r="E82" s="194" t="str">
        <f t="shared" si="9"/>
        <v/>
      </c>
      <c r="F82" s="168"/>
      <c r="G82" s="206" t="str">
        <f t="shared" si="10"/>
        <v/>
      </c>
      <c r="H82" s="198" t="str">
        <f t="shared" si="11"/>
        <v/>
      </c>
      <c r="I82" s="171" t="str">
        <f t="shared" si="7"/>
        <v/>
      </c>
      <c r="J82" s="151"/>
      <c r="K82" s="186"/>
      <c r="L82" s="166"/>
      <c r="M82" s="137"/>
    </row>
    <row r="83" spans="1:13" ht="15" customHeight="1">
      <c r="A83" s="137"/>
      <c r="B83" s="313"/>
      <c r="C83" s="314"/>
      <c r="D83" s="203" t="str">
        <f t="shared" si="8"/>
        <v/>
      </c>
      <c r="E83" s="195" t="str">
        <f t="shared" si="9"/>
        <v/>
      </c>
      <c r="F83" s="168"/>
      <c r="G83" s="207" t="str">
        <f t="shared" si="10"/>
        <v/>
      </c>
      <c r="H83" s="199" t="str">
        <f t="shared" si="11"/>
        <v/>
      </c>
      <c r="I83" s="172" t="str">
        <f t="shared" si="7"/>
        <v/>
      </c>
      <c r="J83" s="151"/>
      <c r="K83" s="186"/>
      <c r="L83" s="166"/>
      <c r="M83" s="137"/>
    </row>
    <row r="84" spans="1:13" ht="15" thickBot="1">
      <c r="B84" s="315"/>
      <c r="C84" s="316"/>
      <c r="D84" s="205" t="str">
        <f t="shared" si="8"/>
        <v/>
      </c>
      <c r="E84" s="197" t="str">
        <f t="shared" si="9"/>
        <v/>
      </c>
      <c r="F84" s="170"/>
      <c r="G84" s="209" t="str">
        <f t="shared" si="10"/>
        <v/>
      </c>
      <c r="H84" s="201" t="str">
        <f t="shared" si="11"/>
        <v/>
      </c>
      <c r="I84" s="174" t="str">
        <f t="shared" si="7"/>
        <v/>
      </c>
      <c r="J84" s="128"/>
      <c r="K84" s="189"/>
      <c r="L84" s="190"/>
    </row>
    <row r="85" spans="1:13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</row>
    <row r="86" spans="1:13" ht="15" customHeight="1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</row>
  </sheetData>
  <mergeCells count="60">
    <mergeCell ref="K48:L48"/>
    <mergeCell ref="B49:C49"/>
    <mergeCell ref="B50:C51"/>
    <mergeCell ref="D48:E48"/>
    <mergeCell ref="G48:H48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77:C78"/>
    <mergeCell ref="B79:C79"/>
    <mergeCell ref="B80:C81"/>
    <mergeCell ref="B74:C75"/>
    <mergeCell ref="B76:C76"/>
    <mergeCell ref="C3:I3"/>
    <mergeCell ref="B48:C48"/>
    <mergeCell ref="B58:C58"/>
    <mergeCell ref="B59:C60"/>
    <mergeCell ref="B61:C61"/>
    <mergeCell ref="B70:C70"/>
    <mergeCell ref="B71:C72"/>
    <mergeCell ref="B73:C73"/>
    <mergeCell ref="B65:C66"/>
    <mergeCell ref="B67:C67"/>
    <mergeCell ref="B68:C69"/>
    <mergeCell ref="B27:C27"/>
    <mergeCell ref="B21:C21"/>
    <mergeCell ref="B22:C23"/>
    <mergeCell ref="B24:C24"/>
    <mergeCell ref="B37:C38"/>
    <mergeCell ref="B28:C29"/>
    <mergeCell ref="B30:C30"/>
    <mergeCell ref="B31:C32"/>
    <mergeCell ref="B16:C17"/>
    <mergeCell ref="B18:C18"/>
    <mergeCell ref="B19:C20"/>
    <mergeCell ref="B13:C14"/>
    <mergeCell ref="B15:C15"/>
    <mergeCell ref="B25:C26"/>
    <mergeCell ref="B9:C9"/>
    <mergeCell ref="B10:C11"/>
    <mergeCell ref="B12:C12"/>
    <mergeCell ref="K5:L5"/>
    <mergeCell ref="D5:E5"/>
    <mergeCell ref="G5:H5"/>
    <mergeCell ref="B39:C39"/>
    <mergeCell ref="B40:C41"/>
    <mergeCell ref="B82:C82"/>
    <mergeCell ref="B83:C84"/>
    <mergeCell ref="B53:C54"/>
    <mergeCell ref="B55:C55"/>
    <mergeCell ref="B56:C57"/>
    <mergeCell ref="B52:C52"/>
    <mergeCell ref="B62:C63"/>
    <mergeCell ref="B64:C64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開発XP</cp:lastModifiedBy>
  <cp:lastPrinted>2008-09-25T07:57:26Z</cp:lastPrinted>
  <dcterms:created xsi:type="dcterms:W3CDTF">2001-12-08T17:30:14Z</dcterms:created>
  <dcterms:modified xsi:type="dcterms:W3CDTF">2008-10-02T01:49:42Z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2008/10/10</vt:lpwstr>
  </property>
</Properties>
</file>