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5" yWindow="-15" windowWidth="7695" windowHeight="8235" tabRatio="696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  <definedName name="_xlnm.Print_Area" localSheetId="3">帳票イメージ工種別内訳!$A$1:$W$67</definedName>
  </definedNames>
  <calcPr calcId="125725"/>
</workbook>
</file>

<file path=xl/calcChain.xml><?xml version="1.0" encoding="utf-8"?>
<calcChain xmlns="http://schemas.openxmlformats.org/spreadsheetml/2006/main">
  <c r="K56" i="13"/>
  <c r="K57"/>
  <c r="K58"/>
  <c r="K59"/>
  <c r="K60"/>
  <c r="K61"/>
  <c r="K62"/>
  <c r="K63"/>
  <c r="K64"/>
  <c r="K65"/>
  <c r="N56"/>
  <c r="N57"/>
  <c r="N58"/>
  <c r="N59"/>
  <c r="N60"/>
  <c r="N61"/>
  <c r="N62"/>
  <c r="N63"/>
  <c r="N64"/>
  <c r="N65"/>
  <c r="N55"/>
  <c r="K55"/>
  <c r="N54"/>
  <c r="K54"/>
  <c r="N53"/>
  <c r="K53"/>
  <c r="K36"/>
  <c r="N36"/>
  <c r="K37"/>
  <c r="N37"/>
  <c r="K38"/>
  <c r="N38"/>
  <c r="K39"/>
  <c r="N39"/>
  <c r="K40"/>
  <c r="N40"/>
  <c r="K41"/>
  <c r="N41"/>
  <c r="K42"/>
  <c r="N42"/>
  <c r="K43"/>
  <c r="N43"/>
  <c r="K44"/>
  <c r="N44"/>
  <c r="K45"/>
  <c r="N45"/>
  <c r="K46"/>
  <c r="N46"/>
  <c r="K47"/>
  <c r="N47"/>
  <c r="N35"/>
  <c r="K35"/>
  <c r="J54"/>
  <c r="J55"/>
  <c r="J56"/>
  <c r="J57"/>
  <c r="J58"/>
  <c r="J59"/>
  <c r="J60"/>
  <c r="J61"/>
  <c r="J62"/>
  <c r="J63"/>
  <c r="J64"/>
  <c r="J65"/>
  <c r="J53"/>
  <c r="J36"/>
  <c r="J37"/>
  <c r="J38"/>
  <c r="J39"/>
  <c r="J40"/>
  <c r="J41"/>
  <c r="J42"/>
  <c r="J43"/>
  <c r="J44"/>
  <c r="J45"/>
  <c r="J46"/>
  <c r="J47"/>
  <c r="J35"/>
  <c r="B54"/>
  <c r="B55"/>
  <c r="B56"/>
  <c r="B57"/>
  <c r="B58"/>
  <c r="B59"/>
  <c r="B60"/>
  <c r="B61"/>
  <c r="B62"/>
  <c r="B63"/>
  <c r="B64"/>
  <c r="B65"/>
  <c r="B53"/>
  <c r="B47"/>
  <c r="B36"/>
  <c r="B37"/>
  <c r="B38"/>
  <c r="B39"/>
  <c r="B40"/>
  <c r="B41"/>
  <c r="B42"/>
  <c r="B43"/>
  <c r="B44"/>
  <c r="B45"/>
  <c r="B46"/>
  <c r="B35"/>
  <c r="O65"/>
  <c r="H65"/>
  <c r="G65"/>
  <c r="F65"/>
  <c r="E65"/>
  <c r="D65"/>
  <c r="C65"/>
  <c r="O64"/>
  <c r="H64"/>
  <c r="G64"/>
  <c r="F64"/>
  <c r="E64"/>
  <c r="D64"/>
  <c r="C64"/>
  <c r="O63"/>
  <c r="H63"/>
  <c r="G63"/>
  <c r="F63"/>
  <c r="E63"/>
  <c r="D63"/>
  <c r="C63"/>
  <c r="O62"/>
  <c r="H62"/>
  <c r="G62"/>
  <c r="F62"/>
  <c r="E62"/>
  <c r="D62"/>
  <c r="C62"/>
  <c r="O61"/>
  <c r="H61"/>
  <c r="G61"/>
  <c r="F61"/>
  <c r="E61"/>
  <c r="D61"/>
  <c r="C61"/>
  <c r="O60"/>
  <c r="H60"/>
  <c r="G60"/>
  <c r="F60"/>
  <c r="E60"/>
  <c r="D60"/>
  <c r="C60"/>
  <c r="O59"/>
  <c r="H59"/>
  <c r="G59"/>
  <c r="F59"/>
  <c r="E59"/>
  <c r="D59"/>
  <c r="C59"/>
  <c r="O58"/>
  <c r="H58"/>
  <c r="G58"/>
  <c r="F58"/>
  <c r="E58"/>
  <c r="D58"/>
  <c r="C58"/>
  <c r="O57"/>
  <c r="H57"/>
  <c r="G57"/>
  <c r="F57"/>
  <c r="E57"/>
  <c r="D57"/>
  <c r="C57"/>
  <c r="O56"/>
  <c r="H56"/>
  <c r="G56"/>
  <c r="F56"/>
  <c r="E56"/>
  <c r="D56"/>
  <c r="C56"/>
  <c r="O55"/>
  <c r="H55"/>
  <c r="G55"/>
  <c r="F55"/>
  <c r="E55"/>
  <c r="D55"/>
  <c r="C55"/>
  <c r="O54"/>
  <c r="H54"/>
  <c r="G54"/>
  <c r="F54"/>
  <c r="E54"/>
  <c r="D54"/>
  <c r="C54"/>
  <c r="O53"/>
  <c r="H53"/>
  <c r="G53"/>
  <c r="F53"/>
  <c r="E53"/>
  <c r="D53"/>
  <c r="C53"/>
  <c r="O37"/>
  <c r="O38"/>
  <c r="O39"/>
  <c r="O40"/>
  <c r="O41"/>
  <c r="O42"/>
  <c r="O43"/>
  <c r="O44"/>
  <c r="O45"/>
  <c r="O46"/>
  <c r="O47"/>
  <c r="O36"/>
  <c r="O35"/>
  <c r="H35"/>
  <c r="G35"/>
  <c r="F35"/>
  <c r="E35"/>
  <c r="D35"/>
  <c r="C35"/>
  <c r="C37"/>
  <c r="D37"/>
  <c r="E37"/>
  <c r="F37"/>
  <c r="G37"/>
  <c r="H37"/>
  <c r="C38"/>
  <c r="D38"/>
  <c r="E38"/>
  <c r="F38"/>
  <c r="G38"/>
  <c r="H38"/>
  <c r="C39"/>
  <c r="D39"/>
  <c r="E39"/>
  <c r="F39"/>
  <c r="G39"/>
  <c r="H39"/>
  <c r="C40"/>
  <c r="D40"/>
  <c r="E40"/>
  <c r="F40"/>
  <c r="G40"/>
  <c r="H40"/>
  <c r="C41"/>
  <c r="D41"/>
  <c r="E41"/>
  <c r="F41"/>
  <c r="G41"/>
  <c r="H41"/>
  <c r="C42"/>
  <c r="D42"/>
  <c r="E42"/>
  <c r="F42"/>
  <c r="G42"/>
  <c r="H42"/>
  <c r="C43"/>
  <c r="D43"/>
  <c r="E43"/>
  <c r="F43"/>
  <c r="G43"/>
  <c r="H43"/>
  <c r="C44"/>
  <c r="D44"/>
  <c r="E44"/>
  <c r="F44"/>
  <c r="G44"/>
  <c r="H44"/>
  <c r="C45"/>
  <c r="D45"/>
  <c r="E45"/>
  <c r="F45"/>
  <c r="G45"/>
  <c r="H45"/>
  <c r="C46"/>
  <c r="D46"/>
  <c r="E46"/>
  <c r="F46"/>
  <c r="G46"/>
  <c r="H46"/>
  <c r="C47"/>
  <c r="D47"/>
  <c r="E47"/>
  <c r="F47"/>
  <c r="G47"/>
  <c r="H47"/>
  <c r="H36"/>
  <c r="G36"/>
  <c r="F36"/>
  <c r="E36"/>
  <c r="D36"/>
  <c r="C36"/>
  <c r="D6" i="8"/>
  <c r="E6"/>
  <c r="G6"/>
  <c r="H6"/>
  <c r="I6"/>
  <c r="D7"/>
  <c r="E7"/>
  <c r="G7"/>
  <c r="H7"/>
  <c r="I7"/>
  <c r="D8"/>
  <c r="E8"/>
  <c r="G8"/>
  <c r="H8"/>
  <c r="I8"/>
  <c r="D9"/>
  <c r="E9"/>
  <c r="G9"/>
  <c r="H9"/>
  <c r="I9"/>
  <c r="D10"/>
  <c r="E10"/>
  <c r="G10"/>
  <c r="H10"/>
  <c r="I10"/>
  <c r="D11"/>
  <c r="E11"/>
  <c r="G11"/>
  <c r="H11"/>
  <c r="I11"/>
  <c r="D12"/>
  <c r="E12"/>
  <c r="G12"/>
  <c r="H12"/>
  <c r="I12"/>
  <c r="D13"/>
  <c r="E13"/>
  <c r="G13"/>
  <c r="H13"/>
  <c r="I13"/>
  <c r="D14"/>
  <c r="E14"/>
  <c r="G14"/>
  <c r="H14"/>
  <c r="I14"/>
  <c r="D15"/>
  <c r="E15"/>
  <c r="G15"/>
  <c r="H15"/>
  <c r="I15"/>
  <c r="D16"/>
  <c r="E16"/>
  <c r="G16"/>
  <c r="H16"/>
  <c r="I16"/>
  <c r="D17"/>
  <c r="E17"/>
  <c r="G17"/>
  <c r="H17"/>
  <c r="I17"/>
  <c r="D18"/>
  <c r="E18"/>
  <c r="G18"/>
  <c r="H18"/>
  <c r="I18"/>
  <c r="D19"/>
  <c r="E19"/>
  <c r="G19"/>
  <c r="H19"/>
  <c r="I19"/>
  <c r="D20"/>
  <c r="E20"/>
  <c r="G20"/>
  <c r="H20"/>
  <c r="I20"/>
  <c r="D21"/>
  <c r="E21"/>
  <c r="G21"/>
  <c r="H21"/>
  <c r="I21"/>
  <c r="D22"/>
  <c r="E22"/>
  <c r="G22"/>
  <c r="H22"/>
  <c r="I22"/>
  <c r="D23"/>
  <c r="E23"/>
  <c r="G23"/>
  <c r="H23"/>
  <c r="I23"/>
  <c r="D24"/>
  <c r="E24"/>
  <c r="G24"/>
  <c r="H24"/>
  <c r="I24"/>
  <c r="D25"/>
  <c r="E25"/>
  <c r="G25"/>
  <c r="H25"/>
  <c r="I25"/>
  <c r="D26"/>
  <c r="E26"/>
  <c r="G26"/>
  <c r="H26"/>
  <c r="I26"/>
  <c r="D27"/>
  <c r="E27"/>
  <c r="G27"/>
  <c r="H27"/>
  <c r="I27"/>
  <c r="D28"/>
  <c r="E28"/>
  <c r="G28"/>
  <c r="H28"/>
  <c r="I28"/>
  <c r="D29"/>
  <c r="E29"/>
  <c r="G29"/>
  <c r="H29"/>
  <c r="I29"/>
  <c r="D30"/>
  <c r="E30"/>
  <c r="G30"/>
  <c r="H30"/>
  <c r="I30"/>
  <c r="D31"/>
  <c r="E31"/>
  <c r="G31"/>
  <c r="H31"/>
  <c r="I31"/>
  <c r="D32"/>
  <c r="E32"/>
  <c r="G32"/>
  <c r="H32"/>
  <c r="I32"/>
  <c r="D33"/>
  <c r="E33"/>
  <c r="G33"/>
  <c r="H33"/>
  <c r="I33"/>
  <c r="D34"/>
  <c r="E34"/>
  <c r="G34"/>
  <c r="H34"/>
  <c r="I34"/>
  <c r="D35"/>
  <c r="E35"/>
  <c r="G35"/>
  <c r="H35"/>
  <c r="I35"/>
  <c r="D36"/>
  <c r="E36"/>
  <c r="G36"/>
  <c r="H36"/>
  <c r="I36"/>
  <c r="D37"/>
  <c r="E37"/>
  <c r="G37"/>
  <c r="H37"/>
  <c r="I37"/>
  <c r="D38"/>
  <c r="E38"/>
  <c r="G38"/>
  <c r="H38"/>
  <c r="I38"/>
  <c r="D39"/>
  <c r="E39"/>
  <c r="G39"/>
  <c r="H39"/>
  <c r="I39"/>
  <c r="D40"/>
  <c r="E40"/>
  <c r="G40"/>
  <c r="H40"/>
  <c r="I40"/>
  <c r="D41"/>
  <c r="E41"/>
  <c r="G41"/>
  <c r="H41"/>
  <c r="I41"/>
  <c r="D49"/>
  <c r="E49"/>
  <c r="G49"/>
  <c r="H49"/>
  <c r="I49"/>
  <c r="D50"/>
  <c r="E50"/>
  <c r="G50"/>
  <c r="H50"/>
  <c r="I50"/>
  <c r="D51"/>
  <c r="E51"/>
  <c r="G51"/>
  <c r="H51"/>
  <c r="I51"/>
  <c r="D52"/>
  <c r="E52"/>
  <c r="G52"/>
  <c r="H52"/>
  <c r="I52"/>
  <c r="D53"/>
  <c r="E53"/>
  <c r="G53"/>
  <c r="H53"/>
  <c r="I53"/>
  <c r="D54"/>
  <c r="E54"/>
  <c r="G54"/>
  <c r="H54"/>
  <c r="I54"/>
  <c r="D55"/>
  <c r="E55"/>
  <c r="G55"/>
  <c r="H55"/>
  <c r="I55"/>
  <c r="D56"/>
  <c r="E56"/>
  <c r="G56"/>
  <c r="H56"/>
  <c r="I56"/>
  <c r="D57"/>
  <c r="E57"/>
  <c r="G57"/>
  <c r="H57"/>
  <c r="I57"/>
  <c r="D58"/>
  <c r="E58"/>
  <c r="G58"/>
  <c r="H58"/>
  <c r="I58"/>
  <c r="D59"/>
  <c r="E59"/>
  <c r="G59"/>
  <c r="H59"/>
  <c r="I59"/>
  <c r="D60"/>
  <c r="E60"/>
  <c r="G60"/>
  <c r="H60"/>
  <c r="I60"/>
  <c r="D61"/>
  <c r="E61"/>
  <c r="G61"/>
  <c r="H61"/>
  <c r="I61"/>
  <c r="D62"/>
  <c r="E62"/>
  <c r="G62"/>
  <c r="H62"/>
  <c r="I62"/>
  <c r="D63"/>
  <c r="E63"/>
  <c r="G63"/>
  <c r="H63"/>
  <c r="I63"/>
  <c r="D64"/>
  <c r="E64"/>
  <c r="G64"/>
  <c r="H64"/>
  <c r="I64"/>
  <c r="D65"/>
  <c r="E65"/>
  <c r="G65"/>
  <c r="H65"/>
  <c r="I65"/>
  <c r="D66"/>
  <c r="E66"/>
  <c r="G66"/>
  <c r="H66"/>
  <c r="I66"/>
  <c r="D67"/>
  <c r="E67"/>
  <c r="G67"/>
  <c r="H67"/>
  <c r="I67"/>
  <c r="D68"/>
  <c r="E68"/>
  <c r="G68"/>
  <c r="H68"/>
  <c r="I68"/>
  <c r="D69"/>
  <c r="E69"/>
  <c r="G69"/>
  <c r="H69"/>
  <c r="I69"/>
  <c r="D70"/>
  <c r="E70"/>
  <c r="G70"/>
  <c r="H70"/>
  <c r="I70"/>
  <c r="D71"/>
  <c r="E71"/>
  <c r="G71"/>
  <c r="H71"/>
  <c r="I71"/>
  <c r="D72"/>
  <c r="E72"/>
  <c r="G72"/>
  <c r="H72"/>
  <c r="I72"/>
  <c r="D73"/>
  <c r="E73"/>
  <c r="G73"/>
  <c r="H73"/>
  <c r="I73"/>
  <c r="D74"/>
  <c r="E74"/>
  <c r="G74"/>
  <c r="H74"/>
  <c r="I74"/>
  <c r="D75"/>
  <c r="E75"/>
  <c r="G75"/>
  <c r="H75"/>
  <c r="I75"/>
  <c r="D76"/>
  <c r="E76"/>
  <c r="G76"/>
  <c r="H76"/>
  <c r="I76"/>
  <c r="D77"/>
  <c r="E77"/>
  <c r="G77"/>
  <c r="H77"/>
  <c r="I77"/>
  <c r="D78"/>
  <c r="E78"/>
  <c r="G78"/>
  <c r="H78"/>
  <c r="I78"/>
  <c r="D79"/>
  <c r="E79"/>
  <c r="G79"/>
  <c r="H79"/>
  <c r="I79"/>
  <c r="D80"/>
  <c r="E80"/>
  <c r="G80"/>
  <c r="H80"/>
  <c r="I80"/>
  <c r="D81"/>
  <c r="E81"/>
  <c r="G81"/>
  <c r="H81"/>
  <c r="I81"/>
  <c r="D82"/>
  <c r="E82"/>
  <c r="G82"/>
  <c r="H82"/>
  <c r="I82"/>
  <c r="D83"/>
  <c r="E83"/>
  <c r="G83"/>
  <c r="H83"/>
  <c r="I83"/>
  <c r="D84"/>
  <c r="E84"/>
  <c r="G84"/>
  <c r="H84"/>
  <c r="I84"/>
</calcChain>
</file>

<file path=xl/sharedStrings.xml><?xml version="1.0" encoding="utf-8"?>
<sst xmlns="http://schemas.openxmlformats.org/spreadsheetml/2006/main" count="907" uniqueCount="367">
  <si>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</si>
  <si>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</si>
  <si>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</si>
  <si>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</si>
  <si>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</si>
  <si>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</si>
  <si>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</si>
  <si>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</si>
  <si>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</si>
  <si>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</si>
  <si>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</si>
  <si>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</si>
  <si>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</si>
  <si>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</si>
  <si>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</si>
  <si>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</si>
  <si>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</si>
  <si>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</si>
  <si>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</si>
  <si>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</si>
  <si>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</si>
  <si>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</si>
  <si>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</si>
  <si>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</si>
  <si>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</si>
  <si>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</si>
  <si>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</si>
  <si>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</si>
  <si>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</si>
  <si>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</si>
  <si>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</si>
  <si>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</si>
  <si>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</si>
  <si>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</si>
  <si>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</si>
  <si>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</si>
  <si>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</si>
  <si>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</si>
  <si>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</si>
  <si>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</si>
  <si>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</si>
  <si>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</si>
  <si>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</si>
  <si>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</si>
  <si>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</si>
  <si>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</si>
  <si>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</si>
  <si>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</si>
  <si>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</si>
  <si>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</si>
  <si>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</si>
  <si>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</si>
  <si>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</si>
  <si>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</si>
  <si>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</si>
  <si>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</si>
  <si>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</si>
  <si>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</si>
  <si>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</si>
  <si>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</si>
  <si>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</si>
  <si>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</si>
  <si>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</si>
  <si>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</si>
  <si>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</si>
  <si>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</si>
  <si>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</si>
  <si>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</si>
  <si>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</si>
  <si>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</si>
  <si>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</si>
  <si>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</si>
  <si>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</si>
  <si>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</si>
  <si>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</si>
  <si>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</si>
  <si>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</si>
  <si>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</si>
  <si>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</si>
  <si>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</si>
  <si>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</si>
  <si>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</si>
  <si>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</si>
  <si>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</si>
  <si>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</si>
  <si>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</si>
  <si>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</si>
  <si>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単価</t>
    <rPh sb="0" eb="2">
      <t>タンカ</t>
    </rPh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</si>
  <si>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</si>
  <si>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</si>
  <si>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</si>
  <si>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</si>
  <si>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</si>
  <si>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</si>
  <si>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</si>
  <si>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</si>
  <si>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</si>
  <si>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</si>
  <si>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</si>
  <si>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</si>
  <si>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</si>
  <si>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</si>
  <si>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</si>
  <si>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</si>
  <si>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</si>
  <si>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</si>
  <si>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</si>
  <si>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</si>
  <si>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</si>
  <si>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</si>
  <si>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</si>
  <si>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</si>
  <si>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</si>
  <si>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</si>
  <si>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</si>
  <si>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</si>
  <si>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</si>
  <si>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</si>
  <si>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</si>
  <si>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</si>
  <si>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</si>
  <si>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</si>
  <si>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</si>
  <si>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</si>
  <si>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</si>
  <si>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</si>
  <si>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</si>
  <si>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</si>
  <si>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</si>
  <si>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</si>
  <si>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</si>
  <si>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</si>
  <si>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</si>
  <si>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</si>
  <si>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</si>
  <si>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</si>
  <si>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</si>
  <si>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</si>
  <si>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</si>
  <si>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</si>
  <si>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</si>
  <si>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</si>
  <si>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</si>
  <si>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</si>
  <si>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</si>
  <si>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</si>
  <si>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</si>
  <si>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</si>
  <si>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</si>
  <si>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</si>
  <si>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</si>
  <si>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</si>
  <si>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</si>
  <si>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</si>
  <si>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</si>
  <si>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</si>
  <si>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</si>
  <si>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</si>
  <si>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</si>
  <si>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</si>
  <si>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</si>
  <si>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</si>
  <si>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</si>
  <si>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</si>
  <si>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</si>
  <si>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</si>
  <si>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</si>
  <si>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</si>
  <si>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</si>
  <si>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</si>
  <si>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</si>
  <si>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</si>
  <si>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</si>
  <si>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</si>
  <si>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</si>
  <si>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</si>
  <si>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０非表示</t>
  </si>
  <si>
    <t>名　　　称</t>
    <rPh sb="0" eb="1">
      <t>メイ</t>
    </rPh>
    <rPh sb="4" eb="5">
      <t>ショウ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</si>
  <si>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</si>
  <si>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</si>
  <si>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</si>
  <si>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</si>
  <si>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</si>
  <si>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</si>
  <si>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</si>
  <si>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</si>
  <si>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</si>
  <si>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</si>
  <si>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</si>
  <si>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</si>
  <si>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</si>
  <si>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</si>
  <si>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</si>
  <si>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</si>
  <si>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</si>
  <si>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</si>
  <si>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</si>
  <si>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</si>
  <si>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</si>
  <si>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</si>
  <si>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</si>
  <si>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</si>
  <si>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</si>
  <si>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</si>
  <si>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</si>
  <si>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</si>
  <si>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</si>
  <si>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</si>
  <si>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</si>
  <si>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</si>
  <si>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</si>
  <si>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</si>
  <si>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</si>
  <si>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</si>
  <si>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</si>
  <si>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</si>
  <si>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</si>
  <si>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</si>
  <si>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</si>
  <si>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</si>
  <si>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AS</t>
    <phoneticPr fontId="2"/>
  </si>
  <si>
    <t>BL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</si>
  <si>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</si>
  <si>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</si>
  <si>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</si>
  <si>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</si>
  <si>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</si>
  <si>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AZ</t>
    <phoneticPr fontId="2"/>
  </si>
  <si>
    <t>BS</t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</si>
  <si>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</si>
  <si>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</si>
  <si>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</si>
  <si>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</si>
  <si>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</si>
  <si>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</si>
  <si>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</si>
  <si>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</si>
  <si>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工事名1</t>
    <rPh sb="0" eb="2">
      <t>コウジ</t>
    </rPh>
    <rPh sb="2" eb="3">
      <t>メイ</t>
    </rPh>
    <phoneticPr fontId="2"/>
  </si>
  <si>
    <t>数量</t>
    <rPh sb="0" eb="2">
      <t>スウリョウ</t>
    </rPh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</si>
  <si>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</si>
  <si>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2"/>
  </si>
  <si>
    <t>AJ</t>
    <phoneticPr fontId="2"/>
  </si>
  <si>
    <t>A</t>
    <phoneticPr fontId="2"/>
  </si>
  <si>
    <t>AM</t>
    <phoneticPr fontId="2"/>
  </si>
  <si>
    <t>AN</t>
    <phoneticPr fontId="2"/>
  </si>
  <si>
    <t>AH</t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</si>
  <si>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</si>
  <si>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</si>
  <si>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</si>
  <si>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</si>
  <si>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</si>
  <si>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</si>
  <si>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</si>
  <si>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</si>
  <si>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</si>
  <si>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</si>
  <si>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</si>
  <si>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</si>
  <si>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</si>
  <si>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</si>
  <si>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</si>
  <si>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AA</t>
    <phoneticPr fontId="2"/>
  </si>
  <si>
    <t>AQ</t>
    <phoneticPr fontId="2"/>
  </si>
  <si>
    <t>BD</t>
    <phoneticPr fontId="2"/>
  </si>
  <si>
    <t>AF</t>
    <phoneticPr fontId="2"/>
  </si>
  <si>
    <t>AT</t>
    <phoneticPr fontId="2"/>
  </si>
  <si>
    <t>AO</t>
    <phoneticPr fontId="2"/>
  </si>
  <si>
    <t>C</t>
    <phoneticPr fontId="2"/>
  </si>
  <si>
    <t>R</t>
    <phoneticPr fontId="2"/>
  </si>
  <si>
    <t>AE</t>
    <phoneticPr fontId="2"/>
  </si>
  <si>
    <t>AG</t>
    <phoneticPr fontId="2"/>
  </si>
  <si>
    <t>AU</t>
    <phoneticPr fontId="2"/>
  </si>
  <si>
    <t>AV</t>
    <phoneticPr fontId="2"/>
  </si>
  <si>
    <t>BA</t>
    <phoneticPr fontId="2"/>
  </si>
  <si>
    <t>AX</t>
    <phoneticPr fontId="2"/>
  </si>
  <si>
    <t>BB</t>
    <phoneticPr fontId="2"/>
  </si>
  <si>
    <t>-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</si>
  <si>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</si>
  <si>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</si>
  <si>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</si>
  <si>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</si>
  <si>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</si>
  <si>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AQ</t>
    <phoneticPr fontId="2"/>
  </si>
  <si>
    <t>BD</t>
    <phoneticPr fontId="2"/>
  </si>
  <si>
    <t>R</t>
    <phoneticPr fontId="2"/>
  </si>
  <si>
    <t>ｍ</t>
    <phoneticPr fontId="2"/>
  </si>
  <si>
    <t>R-2-1-2-1</t>
  </si>
  <si>
    <t>m3</t>
  </si>
  <si>
    <t>ｍ</t>
    <phoneticPr fontId="2"/>
  </si>
  <si>
    <t/>
  </si>
  <si>
    <t>内訳表明細</t>
    <rPh sb="0" eb="2">
      <t>ウチワケ</t>
    </rPh>
    <rPh sb="2" eb="3">
      <t>ヒョウ</t>
    </rPh>
    <rPh sb="3" eb="5">
      <t>メイサイ</t>
    </rPh>
    <phoneticPr fontId="2"/>
  </si>
  <si>
    <t>単価表第001号</t>
    <phoneticPr fontId="2"/>
  </si>
  <si>
    <t>単価表第001号</t>
    <phoneticPr fontId="2"/>
  </si>
  <si>
    <t>A1:M43</t>
    <phoneticPr fontId="2"/>
  </si>
  <si>
    <t>A44:M86</t>
    <phoneticPr fontId="2"/>
  </si>
  <si>
    <t>L</t>
    <phoneticPr fontId="2"/>
  </si>
  <si>
    <t>AB</t>
    <phoneticPr fontId="2"/>
  </si>
  <si>
    <t>AA</t>
    <phoneticPr fontId="2"/>
  </si>
  <si>
    <t>I</t>
    <phoneticPr fontId="2"/>
  </si>
  <si>
    <t>AO</t>
    <phoneticPr fontId="2"/>
  </si>
  <si>
    <t>I</t>
    <phoneticPr fontId="2"/>
  </si>
  <si>
    <t>○</t>
    <phoneticPr fontId="2"/>
  </si>
  <si>
    <t>BC</t>
    <phoneticPr fontId="2"/>
  </si>
  <si>
    <t>工事名</t>
    <rPh sb="0" eb="2">
      <t>コウジ</t>
    </rPh>
    <rPh sb="2" eb="3">
      <t>メイ</t>
    </rPh>
    <phoneticPr fontId="2"/>
  </si>
  <si>
    <t>結合02_9</t>
    <rPh sb="0" eb="2">
      <t>ケツゴウ</t>
    </rPh>
    <phoneticPr fontId="2"/>
  </si>
  <si>
    <t>工事区分・工種・種別・細別</t>
    <rPh sb="0" eb="2">
      <t>コウジ</t>
    </rPh>
    <rPh sb="2" eb="4">
      <t>クブン</t>
    </rPh>
    <rPh sb="5" eb="6">
      <t>コウ</t>
    </rPh>
    <rPh sb="6" eb="7">
      <t>シュ</t>
    </rPh>
    <rPh sb="8" eb="10">
      <t>シュベツ</t>
    </rPh>
    <rPh sb="11" eb="13">
      <t>サイベツ</t>
    </rPh>
    <phoneticPr fontId="2"/>
  </si>
  <si>
    <t>数量（今回）</t>
    <rPh sb="0" eb="1">
      <t>カズ</t>
    </rPh>
    <rPh sb="1" eb="2">
      <t>リョウ</t>
    </rPh>
    <rPh sb="3" eb="4">
      <t>コン</t>
    </rPh>
    <rPh sb="4" eb="5">
      <t>カイ</t>
    </rPh>
    <phoneticPr fontId="2"/>
  </si>
  <si>
    <t>数量（前回）</t>
    <rPh sb="0" eb="1">
      <t>カズ</t>
    </rPh>
    <rPh sb="1" eb="2">
      <t>リョウ</t>
    </rPh>
    <rPh sb="3" eb="4">
      <t>マエ</t>
    </rPh>
    <rPh sb="4" eb="5">
      <t>カイ</t>
    </rPh>
    <phoneticPr fontId="2"/>
  </si>
  <si>
    <t>Y</t>
    <phoneticPr fontId="2"/>
  </si>
  <si>
    <t>数量増減</t>
    <rPh sb="0" eb="2">
      <t>スウリョウ</t>
    </rPh>
    <rPh sb="2" eb="4">
      <t>ゾウゲン</t>
    </rPh>
    <phoneticPr fontId="2"/>
  </si>
  <si>
    <t>AN</t>
    <phoneticPr fontId="2"/>
  </si>
  <si>
    <t>BL</t>
    <phoneticPr fontId="2"/>
  </si>
  <si>
    <t>BG</t>
    <phoneticPr fontId="2"/>
  </si>
  <si>
    <t>CD</t>
    <phoneticPr fontId="2"/>
  </si>
  <si>
    <t>BA</t>
    <phoneticPr fontId="2"/>
  </si>
  <si>
    <t>BX</t>
    <phoneticPr fontId="2"/>
  </si>
  <si>
    <t>AT</t>
    <phoneticPr fontId="2"/>
  </si>
  <si>
    <t>BR</t>
    <phoneticPr fontId="2"/>
  </si>
  <si>
    <t>BL</t>
    <phoneticPr fontId="2"/>
  </si>
  <si>
    <t>AO</t>
    <phoneticPr fontId="2"/>
  </si>
  <si>
    <t>BM</t>
    <phoneticPr fontId="2"/>
  </si>
  <si>
    <t>AZ</t>
    <phoneticPr fontId="2"/>
  </si>
  <si>
    <t>BW</t>
    <phoneticPr fontId="2"/>
  </si>
  <si>
    <t>AD</t>
    <phoneticPr fontId="2"/>
  </si>
  <si>
    <t>AQ</t>
    <phoneticPr fontId="2"/>
  </si>
  <si>
    <t>BO</t>
    <phoneticPr fontId="2"/>
  </si>
  <si>
    <t>AR</t>
    <phoneticPr fontId="2"/>
  </si>
  <si>
    <t>BP</t>
    <phoneticPr fontId="2"/>
  </si>
  <si>
    <t>AX</t>
    <phoneticPr fontId="2"/>
  </si>
  <si>
    <t>BU</t>
    <phoneticPr fontId="2"/>
  </si>
  <si>
    <t>AY</t>
    <phoneticPr fontId="2"/>
  </si>
  <si>
    <t>BV</t>
    <phoneticPr fontId="2"/>
  </si>
  <si>
    <t>AU</t>
    <phoneticPr fontId="2"/>
  </si>
  <si>
    <t>BS</t>
    <phoneticPr fontId="2"/>
  </si>
  <si>
    <t>AS</t>
    <phoneticPr fontId="2"/>
  </si>
  <si>
    <t>BQ</t>
    <phoneticPr fontId="2"/>
  </si>
  <si>
    <t>AM</t>
    <phoneticPr fontId="2"/>
  </si>
  <si>
    <t>AC</t>
    <phoneticPr fontId="2"/>
  </si>
  <si>
    <t>摘要</t>
    <rPh sb="0" eb="2">
      <t>テキヨウ</t>
    </rPh>
    <phoneticPr fontId="2"/>
  </si>
  <si>
    <t>工事数量総括表</t>
    <rPh sb="0" eb="2">
      <t>コウジ</t>
    </rPh>
    <rPh sb="2" eb="4">
      <t>スウリョウ</t>
    </rPh>
    <rPh sb="4" eb="6">
      <t>ソウカツ</t>
    </rPh>
    <rPh sb="6" eb="7">
      <t>ヒョウ</t>
    </rPh>
    <phoneticPr fontId="2"/>
  </si>
  <si>
    <t>A1:W49</t>
    <phoneticPr fontId="2"/>
  </si>
  <si>
    <t>単位</t>
    <rPh sb="0" eb="1">
      <t>タン</t>
    </rPh>
    <rPh sb="1" eb="2">
      <t>クライ</t>
    </rPh>
    <phoneticPr fontId="2"/>
  </si>
  <si>
    <t>(当　　初)</t>
    <rPh sb="1" eb="2">
      <t>トウ</t>
    </rPh>
    <rPh sb="4" eb="5">
      <t>ショ</t>
    </rPh>
    <phoneticPr fontId="2"/>
  </si>
  <si>
    <t>工　事　名</t>
    <rPh sb="0" eb="1">
      <t>コウ</t>
    </rPh>
    <rPh sb="2" eb="3">
      <t>コト</t>
    </rPh>
    <rPh sb="4" eb="5">
      <t>メイ</t>
    </rPh>
    <phoneticPr fontId="2"/>
  </si>
  <si>
    <t>　　工　　事　　数　　量　　総　　括　　表</t>
    <rPh sb="2" eb="3">
      <t>コウ</t>
    </rPh>
    <rPh sb="5" eb="6">
      <t>コト</t>
    </rPh>
    <rPh sb="8" eb="9">
      <t>スウ</t>
    </rPh>
    <rPh sb="11" eb="12">
      <t>リョウ</t>
    </rPh>
    <rPh sb="14" eb="15">
      <t>ソウ</t>
    </rPh>
    <rPh sb="17" eb="18">
      <t>カツ</t>
    </rPh>
    <rPh sb="20" eb="21">
      <t>ヒョウ</t>
    </rPh>
    <phoneticPr fontId="2"/>
  </si>
  <si>
    <t>A50:W67</t>
    <phoneticPr fontId="2"/>
  </si>
  <si>
    <t>共通仮設費行出力</t>
  </si>
  <si>
    <t>明細種別</t>
    <rPh sb="0" eb="2">
      <t>メイサイ</t>
    </rPh>
    <rPh sb="2" eb="4">
      <t>シュベツ</t>
    </rPh>
    <phoneticPr fontId="2"/>
  </si>
  <si>
    <t>CF</t>
  </si>
  <si>
    <t>直接工事費1</t>
    <rPh sb="0" eb="2">
      <t>チョクセツ</t>
    </rPh>
    <rPh sb="2" eb="5">
      <t>コウジヒ</t>
    </rPh>
    <phoneticPr fontId="2"/>
  </si>
  <si>
    <t>G</t>
    <phoneticPr fontId="2"/>
  </si>
  <si>
    <t>A</t>
    <phoneticPr fontId="2"/>
  </si>
  <si>
    <t>○</t>
    <phoneticPr fontId="2"/>
  </si>
  <si>
    <t>AF</t>
    <phoneticPr fontId="2"/>
  </si>
  <si>
    <t>親工事合計1</t>
    <rPh sb="0" eb="1">
      <t>オヤ</t>
    </rPh>
    <rPh sb="1" eb="3">
      <t>コウジ</t>
    </rPh>
    <rPh sb="3" eb="5">
      <t>ゴウケイ</t>
    </rPh>
    <phoneticPr fontId="2"/>
  </si>
  <si>
    <t>AM</t>
    <phoneticPr fontId="2"/>
  </si>
  <si>
    <t>使用しない</t>
    <rPh sb="0" eb="2">
      <t>シヨウ</t>
    </rPh>
    <phoneticPr fontId="2"/>
  </si>
  <si>
    <t>Q</t>
    <phoneticPr fontId="2"/>
  </si>
  <si>
    <t>×</t>
    <phoneticPr fontId="2"/>
  </si>
  <si>
    <t>合算表末=金額1</t>
    <rPh sb="5" eb="7">
      <t>キンガク</t>
    </rPh>
    <phoneticPr fontId="2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</si>
  <si>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2"/>
  </si>
  <si>
    <t>親契約保証費1</t>
    <rPh sb="0" eb="1">
      <t>オヤ</t>
    </rPh>
    <rPh sb="1" eb="3">
      <t>ケイヤク</t>
    </rPh>
    <rPh sb="3" eb="5">
      <t>ホショウ</t>
    </rPh>
    <rPh sb="5" eb="6">
      <t>ヒ</t>
    </rPh>
    <phoneticPr fontId="2"/>
  </si>
  <si>
    <t>AN</t>
    <phoneticPr fontId="2"/>
  </si>
  <si>
    <t>-</t>
    <phoneticPr fontId="2"/>
  </si>
  <si>
    <t>工事合計</t>
    <rPh sb="0" eb="2">
      <t>コウジ</t>
    </rPh>
    <rPh sb="2" eb="4">
      <t>ゴウケイ</t>
    </rPh>
    <phoneticPr fontId="2"/>
  </si>
  <si>
    <t>合算表末=名称1</t>
    <rPh sb="5" eb="7">
      <t>メイショウ</t>
    </rPh>
    <phoneticPr fontId="2"/>
  </si>
  <si>
    <t>契約保証費</t>
    <rPh sb="0" eb="2">
      <t>ケイヤク</t>
    </rPh>
    <rPh sb="2" eb="4">
      <t>ホショウ</t>
    </rPh>
    <rPh sb="4" eb="5">
      <t>ヒ</t>
    </rPh>
    <phoneticPr fontId="2"/>
  </si>
</sst>
</file>

<file path=xl/styles.xml><?xml version="1.0" encoding="utf-8"?>
<styleSheet xmlns="http://schemas.openxmlformats.org/spreadsheetml/2006/main">
  <numFmts count="7">
    <numFmt numFmtId="5" formatCode="&quot;¥&quot;#,##0;&quot;¥&quot;\-#,##0"/>
    <numFmt numFmtId="176" formatCode="0_ "/>
    <numFmt numFmtId="177" formatCode="#,##0_ ;[Red]\-#,##0\ "/>
    <numFmt numFmtId="178" formatCode="gggee&quot;年&quot;&quot;度&quot;"/>
    <numFmt numFmtId="179" formatCode="#,###.####"/>
    <numFmt numFmtId="180" formatCode="#.####"/>
    <numFmt numFmtId="181" formatCode="#.##"/>
  </numFmts>
  <fonts count="22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4" fillId="0" borderId="0" xfId="0" applyFont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49" fontId="4" fillId="0" borderId="42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4" xfId="0" applyBorder="1"/>
    <xf numFmtId="0" fontId="0" fillId="0" borderId="43" xfId="0" applyBorder="1"/>
    <xf numFmtId="0" fontId="0" fillId="0" borderId="45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vertical="top" wrapText="1"/>
    </xf>
    <xf numFmtId="0" fontId="0" fillId="0" borderId="12" xfId="0" applyFill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4" fillId="0" borderId="47" xfId="0" applyNumberFormat="1" applyFont="1" applyFill="1" applyBorder="1" applyAlignment="1">
      <alignment vertical="center"/>
    </xf>
    <xf numFmtId="0" fontId="4" fillId="0" borderId="48" xfId="0" applyFont="1" applyFill="1" applyBorder="1" applyAlignment="1">
      <alignment vertical="center"/>
    </xf>
    <xf numFmtId="49" fontId="4" fillId="0" borderId="48" xfId="0" applyNumberFormat="1" applyFont="1" applyFill="1" applyBorder="1" applyAlignment="1">
      <alignment vertical="center"/>
    </xf>
    <xf numFmtId="0" fontId="4" fillId="0" borderId="49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40" fontId="4" fillId="0" borderId="50" xfId="1" applyNumberFormat="1" applyFont="1" applyFill="1" applyBorder="1" applyAlignment="1">
      <alignment horizontal="center" vertical="center"/>
    </xf>
    <xf numFmtId="0" fontId="0" fillId="2" borderId="51" xfId="0" applyFill="1" applyBorder="1"/>
    <xf numFmtId="40" fontId="0" fillId="2" borderId="52" xfId="1" applyNumberFormat="1" applyFont="1" applyFill="1" applyBorder="1"/>
    <xf numFmtId="40" fontId="0" fillId="2" borderId="1" xfId="1" applyNumberFormat="1" applyFont="1" applyFill="1" applyBorder="1"/>
    <xf numFmtId="0" fontId="0" fillId="5" borderId="53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49" fontId="7" fillId="0" borderId="29" xfId="0" applyNumberFormat="1" applyFont="1" applyFill="1" applyBorder="1" applyAlignment="1">
      <alignment vertical="top"/>
    </xf>
    <xf numFmtId="49" fontId="7" fillId="0" borderId="39" xfId="0" applyNumberFormat="1" applyFont="1" applyFill="1" applyBorder="1" applyAlignment="1">
      <alignment vertical="top"/>
    </xf>
    <xf numFmtId="40" fontId="6" fillId="0" borderId="22" xfId="1" applyNumberFormat="1" applyFont="1" applyFill="1" applyBorder="1" applyAlignment="1">
      <alignment horizontal="center" vertical="center"/>
    </xf>
    <xf numFmtId="40" fontId="6" fillId="0" borderId="26" xfId="1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 applyAlignment="1">
      <alignment horizontal="center" vertical="center"/>
    </xf>
    <xf numFmtId="40" fontId="6" fillId="0" borderId="43" xfId="1" applyNumberFormat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right"/>
    </xf>
    <xf numFmtId="38" fontId="6" fillId="0" borderId="26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38" fontId="6" fillId="0" borderId="43" xfId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right"/>
    </xf>
    <xf numFmtId="176" fontId="4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0" fillId="0" borderId="56" xfId="0" applyBorder="1"/>
    <xf numFmtId="0" fontId="0" fillId="0" borderId="42" xfId="0" applyBorder="1"/>
    <xf numFmtId="0" fontId="0" fillId="0" borderId="58" xfId="0" applyBorder="1"/>
    <xf numFmtId="5" fontId="9" fillId="0" borderId="0" xfId="0" applyNumberFormat="1" applyFont="1" applyBorder="1"/>
    <xf numFmtId="0" fontId="4" fillId="0" borderId="0" xfId="0" applyFont="1" applyBorder="1"/>
    <xf numFmtId="0" fontId="0" fillId="0" borderId="39" xfId="0" applyBorder="1"/>
    <xf numFmtId="0" fontId="0" fillId="0" borderId="59" xfId="0" applyBorder="1"/>
    <xf numFmtId="0" fontId="0" fillId="0" borderId="48" xfId="0" applyBorder="1"/>
    <xf numFmtId="0" fontId="0" fillId="0" borderId="62" xfId="0" applyBorder="1"/>
    <xf numFmtId="0" fontId="0" fillId="0" borderId="61" xfId="0" applyBorder="1"/>
    <xf numFmtId="0" fontId="12" fillId="0" borderId="0" xfId="0" applyFont="1" applyBorder="1"/>
    <xf numFmtId="5" fontId="12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12" fillId="0" borderId="48" xfId="0" applyFont="1" applyBorder="1"/>
    <xf numFmtId="0" fontId="4" fillId="0" borderId="48" xfId="0" applyFont="1" applyBorder="1"/>
    <xf numFmtId="58" fontId="4" fillId="0" borderId="0" xfId="0" applyNumberFormat="1" applyFont="1" applyBorder="1" applyAlignment="1">
      <alignment horizontal="left"/>
    </xf>
    <xf numFmtId="0" fontId="14" fillId="0" borderId="66" xfId="0" applyNumberFormat="1" applyFont="1" applyFill="1" applyBorder="1" applyAlignment="1">
      <alignment vertical="center"/>
    </xf>
    <xf numFmtId="0" fontId="0" fillId="7" borderId="0" xfId="0" applyFill="1"/>
    <xf numFmtId="58" fontId="4" fillId="0" borderId="0" xfId="0" applyNumberFormat="1" applyFont="1" applyBorder="1" applyAlignment="1">
      <alignment horizontal="center"/>
    </xf>
    <xf numFmtId="0" fontId="15" fillId="7" borderId="0" xfId="0" applyFont="1" applyFill="1"/>
    <xf numFmtId="5" fontId="4" fillId="0" borderId="0" xfId="0" applyNumberFormat="1" applyFont="1" applyBorder="1"/>
    <xf numFmtId="0" fontId="7" fillId="0" borderId="57" xfId="0" applyFont="1" applyFill="1" applyBorder="1" applyAlignment="1">
      <alignment vertical="center"/>
    </xf>
    <xf numFmtId="49" fontId="7" fillId="0" borderId="40" xfId="0" applyNumberFormat="1" applyFont="1" applyFill="1" applyBorder="1" applyAlignment="1">
      <alignment vertical="top"/>
    </xf>
    <xf numFmtId="49" fontId="7" fillId="0" borderId="60" xfId="0" applyNumberFormat="1" applyFont="1" applyFill="1" applyBorder="1" applyAlignment="1">
      <alignment vertical="top"/>
    </xf>
    <xf numFmtId="49" fontId="7" fillId="0" borderId="17" xfId="0" applyNumberFormat="1" applyFont="1" applyFill="1" applyBorder="1" applyAlignment="1">
      <alignment vertical="top"/>
    </xf>
    <xf numFmtId="49" fontId="7" fillId="0" borderId="36" xfId="0" applyNumberFormat="1" applyFont="1" applyFill="1" applyBorder="1" applyAlignment="1">
      <alignment vertical="top"/>
    </xf>
    <xf numFmtId="49" fontId="7" fillId="0" borderId="55" xfId="0" applyNumberFormat="1" applyFont="1" applyFill="1" applyBorder="1" applyAlignment="1">
      <alignment vertical="top"/>
    </xf>
    <xf numFmtId="49" fontId="7" fillId="0" borderId="49" xfId="0" applyNumberFormat="1" applyFont="1" applyFill="1" applyBorder="1" applyAlignment="1">
      <alignment vertical="top"/>
    </xf>
    <xf numFmtId="40" fontId="6" fillId="0" borderId="65" xfId="1" applyNumberFormat="1" applyFont="1" applyFill="1" applyBorder="1" applyAlignment="1">
      <alignment horizontal="center" vertical="center"/>
    </xf>
    <xf numFmtId="40" fontId="6" fillId="0" borderId="0" xfId="1" applyNumberFormat="1" applyFont="1" applyFill="1" applyBorder="1" applyAlignment="1">
      <alignment horizontal="center" vertical="center"/>
    </xf>
    <xf numFmtId="40" fontId="6" fillId="0" borderId="64" xfId="1" applyNumberFormat="1" applyFont="1" applyFill="1" applyBorder="1" applyAlignment="1">
      <alignment horizontal="center" vertical="center"/>
    </xf>
    <xf numFmtId="180" fontId="6" fillId="0" borderId="23" xfId="0" applyNumberFormat="1" applyFont="1" applyFill="1" applyBorder="1" applyAlignment="1">
      <alignment horizontal="left" vertical="center"/>
    </xf>
    <xf numFmtId="180" fontId="6" fillId="0" borderId="28" xfId="0" applyNumberFormat="1" applyFont="1" applyFill="1" applyBorder="1" applyAlignment="1">
      <alignment horizontal="left" vertical="center"/>
    </xf>
    <xf numFmtId="180" fontId="6" fillId="0" borderId="13" xfId="0" applyNumberFormat="1" applyFont="1" applyFill="1" applyBorder="1" applyAlignment="1">
      <alignment horizontal="left" vertical="center"/>
    </xf>
    <xf numFmtId="180" fontId="6" fillId="0" borderId="67" xfId="0" applyNumberFormat="1" applyFont="1" applyFill="1" applyBorder="1" applyAlignment="1">
      <alignment horizontal="left" vertical="center"/>
    </xf>
    <xf numFmtId="181" fontId="6" fillId="0" borderId="23" xfId="0" applyNumberFormat="1" applyFont="1" applyFill="1" applyBorder="1" applyAlignment="1">
      <alignment horizontal="left" vertical="center"/>
    </xf>
    <xf numFmtId="181" fontId="6" fillId="0" borderId="28" xfId="0" applyNumberFormat="1" applyFont="1" applyFill="1" applyBorder="1" applyAlignment="1">
      <alignment horizontal="left" vertical="center"/>
    </xf>
    <xf numFmtId="181" fontId="6" fillId="0" borderId="13" xfId="0" applyNumberFormat="1" applyFont="1" applyFill="1" applyBorder="1" applyAlignment="1">
      <alignment horizontal="left" vertical="center"/>
    </xf>
    <xf numFmtId="181" fontId="6" fillId="0" borderId="67" xfId="0" applyNumberFormat="1" applyFont="1" applyFill="1" applyBorder="1" applyAlignment="1">
      <alignment horizontal="lef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60" xfId="1" applyNumberFormat="1" applyFont="1" applyFill="1" applyBorder="1" applyAlignment="1">
      <alignment horizontal="right" vertical="center"/>
    </xf>
    <xf numFmtId="3" fontId="6" fillId="0" borderId="17" xfId="1" applyNumberFormat="1" applyFont="1" applyFill="1" applyBorder="1" applyAlignment="1">
      <alignment horizontal="right" vertical="center"/>
    </xf>
    <xf numFmtId="3" fontId="6" fillId="0" borderId="55" xfId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/>
    </xf>
    <xf numFmtId="3" fontId="6" fillId="0" borderId="60" xfId="1" applyNumberFormat="1" applyFont="1" applyFill="1" applyBorder="1" applyAlignment="1">
      <alignment horizontal="right"/>
    </xf>
    <xf numFmtId="3" fontId="6" fillId="0" borderId="17" xfId="1" applyNumberFormat="1" applyFont="1" applyFill="1" applyBorder="1" applyAlignment="1">
      <alignment horizontal="right"/>
    </xf>
    <xf numFmtId="3" fontId="6" fillId="0" borderId="55" xfId="1" applyNumberFormat="1" applyFont="1" applyFill="1" applyBorder="1" applyAlignment="1">
      <alignment horizontal="right"/>
    </xf>
    <xf numFmtId="38" fontId="6" fillId="0" borderId="23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0" fontId="16" fillId="0" borderId="1" xfId="0" applyFont="1" applyBorder="1"/>
    <xf numFmtId="0" fontId="16" fillId="0" borderId="46" xfId="0" applyFont="1" applyFill="1" applyBorder="1"/>
    <xf numFmtId="0" fontId="4" fillId="0" borderId="42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64" xfId="0" applyNumberFormat="1" applyFont="1" applyBorder="1" applyAlignment="1">
      <alignment vertical="top"/>
    </xf>
    <xf numFmtId="0" fontId="7" fillId="0" borderId="64" xfId="1" applyNumberFormat="1" applyFont="1" applyBorder="1" applyAlignment="1">
      <alignment vertical="top"/>
    </xf>
    <xf numFmtId="0" fontId="7" fillId="0" borderId="38" xfId="0" applyNumberFormat="1" applyFont="1" applyBorder="1" applyAlignment="1">
      <alignment vertical="top"/>
    </xf>
    <xf numFmtId="0" fontId="7" fillId="0" borderId="73" xfId="0" applyNumberFormat="1" applyFont="1" applyBorder="1" applyAlignment="1">
      <alignment vertical="top"/>
    </xf>
    <xf numFmtId="0" fontId="7" fillId="0" borderId="17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179" fontId="7" fillId="0" borderId="28" xfId="1" applyNumberFormat="1" applyFont="1" applyBorder="1" applyAlignment="1">
      <alignment horizontal="left"/>
    </xf>
    <xf numFmtId="3" fontId="7" fillId="0" borderId="17" xfId="1" applyNumberFormat="1" applyFont="1" applyBorder="1" applyAlignment="1">
      <alignment horizontal="right"/>
    </xf>
    <xf numFmtId="179" fontId="7" fillId="0" borderId="13" xfId="1" applyNumberFormat="1" applyFont="1" applyBorder="1" applyAlignment="1">
      <alignment horizontal="left"/>
    </xf>
    <xf numFmtId="177" fontId="7" fillId="0" borderId="17" xfId="1" applyNumberFormat="1" applyFont="1" applyBorder="1" applyAlignment="1"/>
    <xf numFmtId="3" fontId="7" fillId="0" borderId="18" xfId="1" applyNumberFormat="1" applyFont="1" applyBorder="1" applyAlignment="1">
      <alignment horizontal="right"/>
    </xf>
    <xf numFmtId="179" fontId="7" fillId="0" borderId="14" xfId="1" applyNumberFormat="1" applyFont="1" applyBorder="1" applyAlignment="1">
      <alignment horizontal="left"/>
    </xf>
    <xf numFmtId="177" fontId="7" fillId="0" borderId="18" xfId="1" applyNumberFormat="1" applyFont="1" applyBorder="1" applyAlignment="1"/>
    <xf numFmtId="0" fontId="7" fillId="0" borderId="18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3" fontId="7" fillId="0" borderId="19" xfId="1" applyNumberFormat="1" applyFont="1" applyBorder="1" applyAlignment="1">
      <alignment horizontal="right"/>
    </xf>
    <xf numFmtId="179" fontId="7" fillId="0" borderId="15" xfId="1" applyNumberFormat="1" applyFont="1" applyBorder="1" applyAlignment="1">
      <alignment horizontal="left"/>
    </xf>
    <xf numFmtId="177" fontId="7" fillId="0" borderId="19" xfId="1" applyNumberFormat="1" applyFont="1" applyBorder="1" applyAlignment="1"/>
    <xf numFmtId="0" fontId="7" fillId="0" borderId="63" xfId="0" applyFont="1" applyBorder="1" applyAlignment="1">
      <alignment horizontal="left" vertical="top" wrapText="1"/>
    </xf>
    <xf numFmtId="0" fontId="7" fillId="0" borderId="6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72" xfId="0" applyFont="1" applyBorder="1" applyAlignment="1">
      <alignment horizontal="left" vertical="top" wrapText="1"/>
    </xf>
    <xf numFmtId="0" fontId="7" fillId="0" borderId="73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7" fillId="0" borderId="70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3" fillId="0" borderId="39" xfId="0" applyFont="1" applyBorder="1" applyAlignment="1">
      <alignment vertical="top" wrapText="1"/>
    </xf>
    <xf numFmtId="0" fontId="0" fillId="0" borderId="0" xfId="0" applyBorder="1" applyAlignment="1"/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4" fillId="0" borderId="0" xfId="0" applyFont="1" applyBorder="1" applyAlignment="1"/>
    <xf numFmtId="0" fontId="0" fillId="0" borderId="0" xfId="0" applyBorder="1" applyAlignment="1"/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5" fontId="4" fillId="0" borderId="48" xfId="0" applyNumberFormat="1" applyFont="1" applyBorder="1"/>
    <xf numFmtId="0" fontId="13" fillId="0" borderId="48" xfId="0" applyFont="1" applyBorder="1" applyAlignment="1">
      <alignment vertical="top" wrapText="1"/>
    </xf>
    <xf numFmtId="0" fontId="13" fillId="0" borderId="49" xfId="0" applyFont="1" applyBorder="1" applyAlignment="1">
      <alignment vertical="top" wrapText="1"/>
    </xf>
    <xf numFmtId="0" fontId="7" fillId="0" borderId="64" xfId="0" applyNumberFormat="1" applyFont="1" applyBorder="1" applyAlignment="1">
      <alignment vertical="top"/>
    </xf>
    <xf numFmtId="0" fontId="7" fillId="0" borderId="64" xfId="1" applyNumberFormat="1" applyFont="1" applyBorder="1" applyAlignment="1">
      <alignment vertical="top"/>
    </xf>
    <xf numFmtId="0" fontId="7" fillId="0" borderId="38" xfId="0" applyNumberFormat="1" applyFont="1" applyBorder="1" applyAlignment="1">
      <alignment vertical="top"/>
    </xf>
    <xf numFmtId="0" fontId="7" fillId="0" borderId="70" xfId="0" applyFont="1" applyBorder="1" applyAlignment="1">
      <alignment vertical="top"/>
    </xf>
    <xf numFmtId="0" fontId="7" fillId="0" borderId="73" xfId="0" applyNumberFormat="1" applyFont="1" applyBorder="1" applyAlignment="1">
      <alignment vertical="top"/>
    </xf>
    <xf numFmtId="5" fontId="18" fillId="0" borderId="0" xfId="0" applyNumberFormat="1" applyFont="1" applyBorder="1"/>
    <xf numFmtId="0" fontId="18" fillId="0" borderId="0" xfId="0" applyFont="1" applyBorder="1" applyAlignment="1"/>
    <xf numFmtId="0" fontId="0" fillId="0" borderId="27" xfId="0" applyBorder="1"/>
    <xf numFmtId="0" fontId="0" fillId="0" borderId="74" xfId="0" applyBorder="1"/>
    <xf numFmtId="0" fontId="16" fillId="0" borderId="43" xfId="0" applyFont="1" applyBorder="1"/>
    <xf numFmtId="0" fontId="0" fillId="0" borderId="61" xfId="0" applyFill="1" applyBorder="1"/>
    <xf numFmtId="0" fontId="0" fillId="0" borderId="62" xfId="0" applyFill="1" applyBorder="1"/>
    <xf numFmtId="0" fontId="19" fillId="0" borderId="0" xfId="0" applyFont="1"/>
    <xf numFmtId="176" fontId="0" fillId="0" borderId="0" xfId="0" applyNumberFormat="1"/>
    <xf numFmtId="176" fontId="4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43" xfId="0" applyFont="1" applyBorder="1" applyAlignment="1">
      <alignment horizontal="left" vertical="top" wrapText="1"/>
    </xf>
    <xf numFmtId="0" fontId="16" fillId="0" borderId="26" xfId="0" applyFont="1" applyFill="1" applyBorder="1"/>
    <xf numFmtId="3" fontId="7" fillId="0" borderId="40" xfId="1" applyNumberFormat="1" applyFont="1" applyBorder="1" applyAlignment="1">
      <alignment horizontal="right"/>
    </xf>
    <xf numFmtId="0" fontId="7" fillId="0" borderId="55" xfId="0" applyFont="1" applyBorder="1" applyAlignment="1">
      <alignment horizontal="left" wrapText="1"/>
    </xf>
    <xf numFmtId="0" fontId="7" fillId="0" borderId="48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0" fillId="0" borderId="62" xfId="0" applyBorder="1" applyAlignment="1">
      <alignment wrapText="1"/>
    </xf>
    <xf numFmtId="0" fontId="0" fillId="0" borderId="74" xfId="0" applyBorder="1" applyAlignment="1">
      <alignment wrapText="1"/>
    </xf>
    <xf numFmtId="0" fontId="0" fillId="2" borderId="62" xfId="0" applyFill="1" applyBorder="1"/>
    <xf numFmtId="0" fontId="0" fillId="3" borderId="62" xfId="0" applyFill="1" applyBorder="1"/>
    <xf numFmtId="0" fontId="19" fillId="8" borderId="0" xfId="0" applyFont="1" applyFill="1"/>
    <xf numFmtId="0" fontId="19" fillId="0" borderId="0" xfId="0" applyFont="1" applyBorder="1"/>
    <xf numFmtId="0" fontId="20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2" borderId="69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50" xfId="0" applyFill="1" applyBorder="1" applyAlignment="1">
      <alignment horizontal="center" wrapText="1"/>
    </xf>
    <xf numFmtId="0" fontId="0" fillId="2" borderId="43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65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60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60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64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26" xfId="0" applyFill="1" applyBorder="1" applyAlignment="1">
      <alignment horizontal="center" wrapText="1"/>
    </xf>
    <xf numFmtId="0" fontId="0" fillId="2" borderId="52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60" xfId="0" applyBorder="1" applyAlignment="1"/>
    <xf numFmtId="0" fontId="0" fillId="0" borderId="0" xfId="0" applyAlignment="1"/>
    <xf numFmtId="0" fontId="0" fillId="2" borderId="70" xfId="0" applyFill="1" applyBorder="1" applyAlignment="1">
      <alignment horizontal="center"/>
    </xf>
    <xf numFmtId="178" fontId="11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/>
    <xf numFmtId="0" fontId="0" fillId="0" borderId="0" xfId="0" applyBorder="1" applyAlignment="1"/>
    <xf numFmtId="0" fontId="7" fillId="0" borderId="64" xfId="1" applyNumberFormat="1" applyFont="1" applyBorder="1" applyAlignment="1">
      <alignment vertical="top"/>
    </xf>
    <xf numFmtId="0" fontId="17" fillId="0" borderId="64" xfId="0" applyFont="1" applyBorder="1" applyAlignment="1">
      <alignment vertical="top"/>
    </xf>
    <xf numFmtId="0" fontId="17" fillId="0" borderId="36" xfId="0" applyFont="1" applyBorder="1" applyAlignment="1">
      <alignment vertical="top"/>
    </xf>
    <xf numFmtId="0" fontId="7" fillId="0" borderId="38" xfId="0" applyNumberFormat="1" applyFont="1" applyBorder="1" applyAlignment="1">
      <alignment vertical="top"/>
    </xf>
    <xf numFmtId="0" fontId="7" fillId="0" borderId="24" xfId="0" applyNumberFormat="1" applyFont="1" applyBorder="1" applyAlignment="1">
      <alignment vertical="top"/>
    </xf>
    <xf numFmtId="0" fontId="14" fillId="0" borderId="42" xfId="0" applyFont="1" applyBorder="1" applyAlignment="1">
      <alignment horizontal="right"/>
    </xf>
    <xf numFmtId="0" fontId="14" fillId="0" borderId="57" xfId="0" applyFont="1" applyBorder="1" applyAlignment="1">
      <alignment horizontal="right"/>
    </xf>
    <xf numFmtId="0" fontId="18" fillId="0" borderId="0" xfId="0" applyFont="1" applyBorder="1" applyAlignment="1">
      <alignment horizontal="left" vertical="top" wrapText="1"/>
    </xf>
    <xf numFmtId="0" fontId="7" fillId="0" borderId="64" xfId="0" applyNumberFormat="1" applyFont="1" applyBorder="1" applyAlignment="1">
      <alignment vertical="top"/>
    </xf>
    <xf numFmtId="0" fontId="7" fillId="0" borderId="73" xfId="0" applyNumberFormat="1" applyFont="1" applyBorder="1" applyAlignment="1">
      <alignment vertical="top"/>
    </xf>
    <xf numFmtId="0" fontId="7" fillId="0" borderId="37" xfId="0" applyNumberFormat="1" applyFont="1" applyBorder="1" applyAlignment="1">
      <alignment vertical="top"/>
    </xf>
    <xf numFmtId="0" fontId="7" fillId="0" borderId="69" xfId="0" applyFont="1" applyBorder="1" applyAlignment="1">
      <alignment horizontal="center" vertical="top"/>
    </xf>
    <xf numFmtId="0" fontId="7" fillId="0" borderId="70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7" fillId="0" borderId="41" xfId="0" applyFont="1" applyBorder="1" applyAlignment="1">
      <alignment vertical="top"/>
    </xf>
    <xf numFmtId="0" fontId="7" fillId="0" borderId="70" xfId="0" applyFont="1" applyBorder="1" applyAlignment="1">
      <alignment vertical="top"/>
    </xf>
    <xf numFmtId="0" fontId="10" fillId="0" borderId="7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6" fillId="0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44" xfId="0" applyBorder="1" applyAlignment="1">
      <alignment vertical="center" wrapText="1" shrinkToFit="1"/>
    </xf>
    <xf numFmtId="0" fontId="0" fillId="0" borderId="43" xfId="0" applyBorder="1" applyAlignment="1">
      <alignment vertical="center" wrapText="1" shrinkToFit="1"/>
    </xf>
    <xf numFmtId="0" fontId="6" fillId="0" borderId="20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4" fillId="0" borderId="5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59" xfId="0" applyNumberFormat="1" applyFont="1" applyFill="1" applyBorder="1" applyAlignment="1">
      <alignment vertical="center"/>
    </xf>
    <xf numFmtId="0" fontId="0" fillId="0" borderId="48" xfId="0" applyBorder="1" applyAlignment="1">
      <alignment vertical="center"/>
    </xf>
    <xf numFmtId="0" fontId="4" fillId="0" borderId="56" xfId="0" applyNumberFormat="1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 wrapText="1" shrinkToFit="1"/>
    </xf>
    <xf numFmtId="0" fontId="0" fillId="0" borderId="60" xfId="0" applyBorder="1" applyAlignment="1">
      <alignment vertical="center" wrapText="1" shrinkToFit="1"/>
    </xf>
    <xf numFmtId="0" fontId="0" fillId="0" borderId="17" xfId="0" applyBorder="1" applyAlignment="1">
      <alignment vertical="center" wrapText="1" shrinkToFit="1"/>
    </xf>
    <xf numFmtId="0" fontId="4" fillId="0" borderId="51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tabSelected="1" topLeftCell="E1"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129</v>
      </c>
    </row>
    <row r="3" spans="1:27" ht="28.5" customHeight="1" thickBot="1">
      <c r="A3" s="64"/>
      <c r="B3" s="107"/>
      <c r="D3" s="72" t="s">
        <v>18</v>
      </c>
      <c r="E3" s="73">
        <v>1.88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324" t="s">
        <v>81</v>
      </c>
      <c r="N3" s="325"/>
      <c r="O3" s="325"/>
      <c r="P3" s="325"/>
      <c r="Q3" s="326"/>
      <c r="T3" s="77" t="s">
        <v>79</v>
      </c>
      <c r="U3" s="77" t="s">
        <v>80</v>
      </c>
      <c r="V3" s="327" t="s">
        <v>82</v>
      </c>
      <c r="W3" s="327"/>
      <c r="X3" s="327"/>
      <c r="Y3" s="327"/>
      <c r="Z3" s="327"/>
    </row>
    <row r="4" spans="1:27" ht="14.25" thickBot="1">
      <c r="A4" s="65"/>
      <c r="B4" s="60"/>
      <c r="D4" s="74" t="s">
        <v>19</v>
      </c>
      <c r="E4" s="75">
        <v>1.38</v>
      </c>
      <c r="F4" s="24"/>
      <c r="G4" s="72">
        <v>2</v>
      </c>
      <c r="H4" s="73">
        <v>9.75</v>
      </c>
      <c r="K4" s="77" t="s">
        <v>85</v>
      </c>
      <c r="L4" s="77" t="s">
        <v>310</v>
      </c>
      <c r="M4" s="328" t="s">
        <v>61</v>
      </c>
      <c r="N4" s="329"/>
      <c r="O4" s="329"/>
      <c r="P4" s="329"/>
      <c r="Q4" s="330"/>
      <c r="T4" s="77" t="s">
        <v>83</v>
      </c>
      <c r="U4" s="77" t="s">
        <v>310</v>
      </c>
      <c r="V4" s="341" t="s">
        <v>61</v>
      </c>
      <c r="W4" s="341"/>
      <c r="X4" s="341"/>
      <c r="Y4" s="341"/>
      <c r="Z4" s="341"/>
    </row>
    <row r="5" spans="1:27" ht="14.25" thickBot="1">
      <c r="A5" s="65"/>
      <c r="B5" s="60"/>
      <c r="D5" s="74" t="s">
        <v>20</v>
      </c>
      <c r="E5" s="75">
        <v>1.38</v>
      </c>
      <c r="F5" s="24"/>
      <c r="G5" s="72">
        <v>3</v>
      </c>
      <c r="H5" s="73">
        <v>38.25</v>
      </c>
      <c r="K5" s="77" t="s">
        <v>84</v>
      </c>
      <c r="L5" s="77" t="s">
        <v>311</v>
      </c>
      <c r="M5" s="331"/>
      <c r="N5" s="332"/>
      <c r="O5" s="332"/>
      <c r="P5" s="332"/>
      <c r="Q5" s="333"/>
      <c r="T5" s="77" t="s">
        <v>84</v>
      </c>
      <c r="U5" s="77" t="s">
        <v>318</v>
      </c>
      <c r="V5" s="341"/>
      <c r="W5" s="341"/>
      <c r="X5" s="341"/>
      <c r="Y5" s="341"/>
      <c r="Z5" s="341"/>
    </row>
    <row r="6" spans="1:27" ht="14.25" thickBot="1">
      <c r="A6" s="64" t="s">
        <v>62</v>
      </c>
      <c r="B6" s="69" t="s">
        <v>130</v>
      </c>
      <c r="D6" s="74" t="s">
        <v>21</v>
      </c>
      <c r="E6" s="75">
        <v>1.38</v>
      </c>
      <c r="F6" s="24"/>
      <c r="G6" s="72">
        <v>4</v>
      </c>
      <c r="H6" s="75">
        <v>6.75</v>
      </c>
      <c r="K6" s="77" t="s">
        <v>45</v>
      </c>
      <c r="L6" s="77" t="s">
        <v>312</v>
      </c>
      <c r="M6" s="331"/>
      <c r="N6" s="332"/>
      <c r="O6" s="332"/>
      <c r="P6" s="332"/>
      <c r="Q6" s="333"/>
      <c r="T6" s="77" t="s">
        <v>45</v>
      </c>
      <c r="U6" s="77" t="s">
        <v>312</v>
      </c>
      <c r="V6" s="341"/>
      <c r="W6" s="341"/>
      <c r="X6" s="341"/>
      <c r="Y6" s="341"/>
      <c r="Z6" s="341"/>
    </row>
    <row r="7" spans="1:27" ht="14.25" thickBot="1">
      <c r="A7" s="65" t="s">
        <v>63</v>
      </c>
      <c r="B7" s="47" t="s">
        <v>117</v>
      </c>
      <c r="D7" s="74" t="s">
        <v>22</v>
      </c>
      <c r="E7" s="75">
        <v>1.38</v>
      </c>
      <c r="F7" s="24"/>
      <c r="G7" s="72">
        <v>5</v>
      </c>
      <c r="H7" s="75">
        <v>24.75</v>
      </c>
      <c r="K7" s="77" t="s">
        <v>46</v>
      </c>
      <c r="L7" s="77" t="s">
        <v>313</v>
      </c>
      <c r="M7" s="331"/>
      <c r="N7" s="332"/>
      <c r="O7" s="332"/>
      <c r="P7" s="332"/>
      <c r="Q7" s="333"/>
      <c r="T7" s="77" t="s">
        <v>46</v>
      </c>
      <c r="U7" s="77" t="s">
        <v>313</v>
      </c>
      <c r="V7" s="341"/>
      <c r="W7" s="341"/>
      <c r="X7" s="341"/>
      <c r="Y7" s="341"/>
      <c r="Z7" s="341"/>
    </row>
    <row r="8" spans="1:27" ht="14.25" thickBot="1">
      <c r="A8" s="65" t="s">
        <v>71</v>
      </c>
      <c r="B8" s="47" t="s">
        <v>170</v>
      </c>
      <c r="D8" s="74" t="s">
        <v>23</v>
      </c>
      <c r="E8" s="75">
        <v>1.38</v>
      </c>
      <c r="F8" s="24"/>
      <c r="G8" s="72">
        <v>6</v>
      </c>
      <c r="H8" s="75">
        <v>3.75</v>
      </c>
      <c r="K8" s="77" t="s">
        <v>97</v>
      </c>
      <c r="L8" s="77" t="s">
        <v>314</v>
      </c>
      <c r="M8" s="334"/>
      <c r="N8" s="335"/>
      <c r="O8" s="335"/>
      <c r="P8" s="335"/>
      <c r="Q8" s="336"/>
      <c r="T8" s="77" t="s">
        <v>126</v>
      </c>
      <c r="U8" s="77" t="s">
        <v>319</v>
      </c>
      <c r="V8" s="327"/>
      <c r="W8" s="327"/>
      <c r="X8" s="327"/>
      <c r="Y8" s="327"/>
      <c r="Z8" s="327"/>
    </row>
    <row r="9" spans="1:27" ht="14.25" thickBot="1">
      <c r="A9" s="65" t="s">
        <v>72</v>
      </c>
      <c r="B9" s="47" t="s">
        <v>345</v>
      </c>
      <c r="D9" s="74" t="s">
        <v>24</v>
      </c>
      <c r="E9" s="75">
        <v>8.1300000000000008</v>
      </c>
      <c r="F9" s="24"/>
      <c r="G9" s="72">
        <v>7</v>
      </c>
      <c r="H9" s="75">
        <v>4.5</v>
      </c>
      <c r="K9" s="77" t="s">
        <v>98</v>
      </c>
      <c r="L9" s="77" t="s">
        <v>315</v>
      </c>
      <c r="M9" s="334"/>
      <c r="N9" s="335"/>
      <c r="O9" s="335"/>
      <c r="P9" s="335"/>
      <c r="Q9" s="336"/>
      <c r="T9" s="77" t="s">
        <v>127</v>
      </c>
      <c r="U9" s="77" t="s">
        <v>320</v>
      </c>
      <c r="V9" s="327"/>
      <c r="W9" s="327"/>
      <c r="X9" s="327"/>
      <c r="Y9" s="327"/>
      <c r="Z9" s="327"/>
    </row>
    <row r="10" spans="1:27" ht="14.25" thickBot="1">
      <c r="A10" s="65" t="s">
        <v>69</v>
      </c>
      <c r="B10" s="47">
        <v>13</v>
      </c>
      <c r="D10" s="74" t="s">
        <v>25</v>
      </c>
      <c r="E10" s="75">
        <v>12.88</v>
      </c>
      <c r="F10" s="24"/>
      <c r="G10" s="72">
        <v>8</v>
      </c>
      <c r="H10" s="75">
        <v>21.75</v>
      </c>
      <c r="K10" s="77" t="s">
        <v>10</v>
      </c>
      <c r="L10" s="77" t="s">
        <v>316</v>
      </c>
      <c r="M10" s="334"/>
      <c r="N10" s="337"/>
      <c r="O10" s="337"/>
      <c r="P10" s="337"/>
      <c r="Q10" s="336"/>
      <c r="U10" t="s">
        <v>321</v>
      </c>
    </row>
    <row r="11" spans="1:27" ht="14.25" thickBot="1">
      <c r="A11" s="65" t="s">
        <v>65</v>
      </c>
      <c r="B11" s="47">
        <v>1</v>
      </c>
      <c r="D11" s="74" t="s">
        <v>26</v>
      </c>
      <c r="E11" s="75">
        <v>2.63</v>
      </c>
      <c r="F11" s="24"/>
      <c r="G11" s="72">
        <v>9</v>
      </c>
      <c r="H11" s="75">
        <v>21.75</v>
      </c>
      <c r="K11" s="77" t="s">
        <v>11</v>
      </c>
      <c r="L11" s="77" t="s">
        <v>317</v>
      </c>
      <c r="M11" s="338"/>
      <c r="N11" s="339"/>
      <c r="O11" s="339"/>
      <c r="P11" s="339"/>
      <c r="Q11" s="340"/>
      <c r="U11" t="s">
        <v>322</v>
      </c>
    </row>
    <row r="12" spans="1:27" ht="14.25" thickBot="1">
      <c r="A12" s="65" t="s">
        <v>66</v>
      </c>
      <c r="B12" s="47">
        <v>3</v>
      </c>
      <c r="D12" s="74" t="s">
        <v>27</v>
      </c>
      <c r="E12" s="75">
        <v>24.25</v>
      </c>
      <c r="F12" s="24"/>
      <c r="G12" s="72">
        <v>10</v>
      </c>
      <c r="H12" s="75">
        <v>21.75</v>
      </c>
      <c r="K12" t="s">
        <v>229</v>
      </c>
      <c r="T12" t="s">
        <v>128</v>
      </c>
    </row>
    <row r="13" spans="1:27" ht="27.75" customHeight="1" thickBot="1">
      <c r="A13" s="66" t="s">
        <v>67</v>
      </c>
      <c r="B13" s="47">
        <v>2</v>
      </c>
      <c r="D13" s="74" t="s">
        <v>28</v>
      </c>
      <c r="E13" s="75">
        <v>7</v>
      </c>
      <c r="F13" s="24"/>
      <c r="G13" s="72">
        <v>11</v>
      </c>
      <c r="H13" s="75">
        <v>21.75</v>
      </c>
      <c r="K13" s="315" t="s">
        <v>154</v>
      </c>
      <c r="L13" s="316"/>
      <c r="M13" s="317" t="s">
        <v>155</v>
      </c>
      <c r="N13" s="318"/>
      <c r="O13" s="319"/>
      <c r="P13" s="320" t="s">
        <v>50</v>
      </c>
      <c r="Q13" s="322" t="s">
        <v>55</v>
      </c>
      <c r="R13" s="343" t="s">
        <v>56</v>
      </c>
      <c r="T13" s="315" t="s">
        <v>154</v>
      </c>
      <c r="U13" s="316"/>
      <c r="V13" s="317" t="s">
        <v>155</v>
      </c>
      <c r="W13" s="318"/>
      <c r="X13" s="319"/>
      <c r="Y13" s="320" t="s">
        <v>50</v>
      </c>
      <c r="Z13" s="322" t="s">
        <v>55</v>
      </c>
      <c r="AA13" s="343" t="s">
        <v>56</v>
      </c>
    </row>
    <row r="14" spans="1:27" ht="14.25" thickBot="1">
      <c r="A14" s="65" t="s">
        <v>111</v>
      </c>
      <c r="B14" s="47">
        <v>0</v>
      </c>
      <c r="D14" s="74" t="s">
        <v>29</v>
      </c>
      <c r="E14" s="75">
        <v>7.25</v>
      </c>
      <c r="F14" s="24"/>
      <c r="G14" s="72">
        <v>12</v>
      </c>
      <c r="H14" s="75">
        <v>21.75</v>
      </c>
      <c r="K14" s="94" t="s">
        <v>0</v>
      </c>
      <c r="L14" s="95"/>
      <c r="M14" s="94" t="s">
        <v>0</v>
      </c>
      <c r="N14" s="96"/>
      <c r="O14" s="95" t="s">
        <v>74</v>
      </c>
      <c r="P14" s="321"/>
      <c r="Q14" s="323"/>
      <c r="R14" s="345"/>
      <c r="T14" s="97" t="s">
        <v>0</v>
      </c>
      <c r="U14" s="98"/>
      <c r="V14" s="97" t="s">
        <v>0</v>
      </c>
      <c r="W14" s="101"/>
      <c r="X14" s="98" t="s">
        <v>74</v>
      </c>
      <c r="Y14" s="346"/>
      <c r="Z14" s="342"/>
      <c r="AA14" s="344"/>
    </row>
    <row r="15" spans="1:27" ht="27.75" thickBot="1">
      <c r="A15" s="66" t="s">
        <v>112</v>
      </c>
      <c r="B15" s="47">
        <v>0</v>
      </c>
      <c r="D15" s="74" t="s">
        <v>30</v>
      </c>
      <c r="E15" s="75">
        <v>3.13</v>
      </c>
      <c r="F15" s="24"/>
      <c r="G15" s="72">
        <v>13</v>
      </c>
      <c r="H15" s="75">
        <v>21.75</v>
      </c>
      <c r="K15" s="190" t="s">
        <v>237</v>
      </c>
      <c r="L15" s="189" t="s">
        <v>18</v>
      </c>
      <c r="M15" s="189" t="s">
        <v>235</v>
      </c>
      <c r="N15" s="189" t="s">
        <v>300</v>
      </c>
      <c r="O15" s="189">
        <v>14</v>
      </c>
      <c r="P15" s="189" t="s">
        <v>234</v>
      </c>
      <c r="Q15" s="189" t="s">
        <v>236</v>
      </c>
      <c r="R15" s="136"/>
      <c r="T15" s="142" t="s">
        <v>83</v>
      </c>
      <c r="U15" s="143" t="s">
        <v>310</v>
      </c>
      <c r="V15" s="144" t="s">
        <v>44</v>
      </c>
      <c r="W15" s="144" t="s">
        <v>323</v>
      </c>
      <c r="X15" s="144">
        <v>1</v>
      </c>
      <c r="Y15" s="145" t="s">
        <v>53</v>
      </c>
      <c r="Z15" s="144" t="s">
        <v>44</v>
      </c>
      <c r="AA15" s="146" t="s">
        <v>59</v>
      </c>
    </row>
    <row r="16" spans="1:27" ht="14.25" thickBot="1">
      <c r="A16" s="164" t="s">
        <v>232</v>
      </c>
      <c r="B16" s="47"/>
      <c r="D16" s="74" t="s">
        <v>31</v>
      </c>
      <c r="E16" s="75">
        <v>6.38</v>
      </c>
      <c r="F16" s="24"/>
      <c r="G16" s="72">
        <v>14</v>
      </c>
      <c r="H16" s="75">
        <v>21.75</v>
      </c>
      <c r="K16" s="134" t="s">
        <v>237</v>
      </c>
      <c r="L16" s="135" t="s">
        <v>194</v>
      </c>
      <c r="M16" s="135" t="s">
        <v>235</v>
      </c>
      <c r="N16" s="291" t="s">
        <v>140</v>
      </c>
      <c r="O16" s="135">
        <v>2</v>
      </c>
      <c r="P16" s="135" t="s">
        <v>51</v>
      </c>
      <c r="Q16" s="135"/>
      <c r="R16" s="289"/>
      <c r="T16" s="10" t="s">
        <v>4</v>
      </c>
      <c r="U16" s="77" t="s">
        <v>324</v>
      </c>
      <c r="V16" s="1" t="s">
        <v>47</v>
      </c>
      <c r="W16" s="1" t="s">
        <v>151</v>
      </c>
      <c r="X16" s="1">
        <v>1</v>
      </c>
      <c r="Y16" s="109" t="s">
        <v>51</v>
      </c>
      <c r="Z16" s="1" t="s">
        <v>185</v>
      </c>
      <c r="AA16" s="11"/>
    </row>
    <row r="17" spans="1:27" ht="14.25" thickBot="1">
      <c r="A17" s="164" t="s">
        <v>233</v>
      </c>
      <c r="B17" s="70"/>
      <c r="D17" s="74" t="s">
        <v>32</v>
      </c>
      <c r="E17" s="75">
        <v>3.88</v>
      </c>
      <c r="F17" s="24"/>
      <c r="G17" s="72">
        <v>15</v>
      </c>
      <c r="H17" s="75">
        <v>21.75</v>
      </c>
      <c r="K17" s="134" t="s">
        <v>237</v>
      </c>
      <c r="L17" s="135" t="s">
        <v>80</v>
      </c>
      <c r="M17" s="135" t="s">
        <v>235</v>
      </c>
      <c r="N17" s="291" t="s">
        <v>140</v>
      </c>
      <c r="O17" s="135">
        <v>33</v>
      </c>
      <c r="P17" s="135" t="s">
        <v>51</v>
      </c>
      <c r="Q17" s="135" t="s">
        <v>236</v>
      </c>
      <c r="R17" s="290"/>
      <c r="T17" s="10" t="s">
        <v>5</v>
      </c>
      <c r="U17" s="77" t="s">
        <v>325</v>
      </c>
      <c r="V17" s="1" t="s">
        <v>246</v>
      </c>
      <c r="W17" s="1"/>
      <c r="X17" s="1"/>
      <c r="Y17" s="109" t="s">
        <v>51</v>
      </c>
      <c r="Z17" s="1"/>
      <c r="AA17" s="11"/>
    </row>
    <row r="18" spans="1:27" ht="14.25" thickBot="1">
      <c r="A18" s="161" t="s">
        <v>230</v>
      </c>
      <c r="B18" s="234" t="s">
        <v>340</v>
      </c>
      <c r="D18" s="74" t="s">
        <v>33</v>
      </c>
      <c r="E18" s="75">
        <v>8.8800000000000008</v>
      </c>
      <c r="F18" s="24"/>
      <c r="G18" s="72">
        <v>16</v>
      </c>
      <c r="H18" s="75">
        <v>21.75</v>
      </c>
      <c r="K18" s="134" t="s">
        <v>237</v>
      </c>
      <c r="L18" s="135" t="s">
        <v>80</v>
      </c>
      <c r="M18" s="135" t="s">
        <v>235</v>
      </c>
      <c r="N18" s="291" t="s">
        <v>140</v>
      </c>
      <c r="O18" s="135">
        <v>51</v>
      </c>
      <c r="P18" s="135" t="s">
        <v>51</v>
      </c>
      <c r="Q18" s="135" t="s">
        <v>236</v>
      </c>
      <c r="R18" s="290"/>
      <c r="T18" s="10" t="s">
        <v>6</v>
      </c>
      <c r="U18" s="77" t="s">
        <v>326</v>
      </c>
      <c r="V18" s="1" t="s">
        <v>47</v>
      </c>
      <c r="W18" s="1" t="s">
        <v>175</v>
      </c>
      <c r="X18" s="1">
        <v>1</v>
      </c>
      <c r="Y18" s="109" t="s">
        <v>51</v>
      </c>
      <c r="Z18" s="1" t="s">
        <v>185</v>
      </c>
      <c r="AA18" s="11"/>
    </row>
    <row r="19" spans="1:27" ht="14.25" thickBot="1">
      <c r="A19" s="162" t="s">
        <v>231</v>
      </c>
      <c r="B19" s="47">
        <v>13</v>
      </c>
      <c r="D19" s="74" t="s">
        <v>34</v>
      </c>
      <c r="E19" s="75">
        <v>4.88</v>
      </c>
      <c r="F19" s="24"/>
      <c r="G19" s="72">
        <v>17</v>
      </c>
      <c r="H19" s="75">
        <v>21.75</v>
      </c>
      <c r="K19" s="292" t="s">
        <v>349</v>
      </c>
      <c r="L19" s="189" t="s">
        <v>350</v>
      </c>
      <c r="M19" s="189"/>
      <c r="N19" s="293" t="s">
        <v>351</v>
      </c>
      <c r="O19" s="293">
        <v>1</v>
      </c>
      <c r="P19" s="293" t="s">
        <v>352</v>
      </c>
      <c r="Q19" s="135" t="s">
        <v>236</v>
      </c>
      <c r="R19" s="136"/>
      <c r="T19" s="10" t="s">
        <v>7</v>
      </c>
      <c r="U19" s="77" t="s">
        <v>327</v>
      </c>
      <c r="V19" s="1" t="s">
        <v>247</v>
      </c>
      <c r="W19" s="1"/>
      <c r="X19" s="1"/>
      <c r="Y19" s="109" t="s">
        <v>51</v>
      </c>
      <c r="Z19" s="1"/>
      <c r="AA19" s="11"/>
    </row>
    <row r="20" spans="1:27" ht="41.25" thickBot="1">
      <c r="A20" s="162" t="s">
        <v>66</v>
      </c>
      <c r="B20" s="47">
        <v>34</v>
      </c>
      <c r="D20" s="74" t="s">
        <v>35</v>
      </c>
      <c r="E20" s="75">
        <v>13</v>
      </c>
      <c r="F20" s="24"/>
      <c r="G20" s="72">
        <v>18</v>
      </c>
      <c r="H20" s="75">
        <v>21.75</v>
      </c>
      <c r="K20" s="190" t="s">
        <v>354</v>
      </c>
      <c r="L20" s="189" t="s">
        <v>355</v>
      </c>
      <c r="M20" s="189" t="s">
        <v>356</v>
      </c>
      <c r="N20" s="189" t="s">
        <v>357</v>
      </c>
      <c r="O20" s="189">
        <v>0</v>
      </c>
      <c r="P20" s="189" t="s">
        <v>358</v>
      </c>
      <c r="Q20" s="304" t="s">
        <v>359</v>
      </c>
      <c r="R20" s="305" t="s">
        <v>360</v>
      </c>
      <c r="T20" s="10" t="s">
        <v>8</v>
      </c>
      <c r="U20" s="77" t="s">
        <v>328</v>
      </c>
      <c r="V20" s="1" t="s">
        <v>8</v>
      </c>
      <c r="W20" s="233" t="s">
        <v>296</v>
      </c>
      <c r="X20" s="1">
        <v>1</v>
      </c>
      <c r="Y20" s="109" t="s">
        <v>52</v>
      </c>
      <c r="Z20" s="1" t="s">
        <v>176</v>
      </c>
      <c r="AA20" s="11"/>
    </row>
    <row r="21" spans="1:27" ht="29.25" customHeight="1" thickBot="1">
      <c r="A21" s="163" t="s">
        <v>67</v>
      </c>
      <c r="B21" s="71">
        <v>2</v>
      </c>
      <c r="D21" s="74" t="s">
        <v>36</v>
      </c>
      <c r="E21" s="75">
        <v>7.5</v>
      </c>
      <c r="F21" s="24"/>
      <c r="G21" s="72">
        <v>19</v>
      </c>
      <c r="H21" s="75">
        <v>21.75</v>
      </c>
      <c r="K21" s="190" t="s">
        <v>361</v>
      </c>
      <c r="L21" s="189" t="s">
        <v>362</v>
      </c>
      <c r="M21" s="189" t="s">
        <v>356</v>
      </c>
      <c r="N21" s="189" t="s">
        <v>357</v>
      </c>
      <c r="O21" s="189">
        <v>1</v>
      </c>
      <c r="P21" s="189" t="s">
        <v>358</v>
      </c>
      <c r="Q21" s="304" t="s">
        <v>359</v>
      </c>
      <c r="R21" s="305" t="s">
        <v>360</v>
      </c>
      <c r="T21" s="10" t="s">
        <v>9</v>
      </c>
      <c r="U21" s="77" t="s">
        <v>329</v>
      </c>
      <c r="V21" s="1" t="s">
        <v>248</v>
      </c>
      <c r="W21" s="233"/>
      <c r="X21" s="1"/>
      <c r="Y21" s="109"/>
      <c r="Z21" s="1"/>
      <c r="AA21" s="11"/>
    </row>
    <row r="22" spans="1:27" ht="27.75" customHeight="1" thickBot="1">
      <c r="A22" t="s">
        <v>346</v>
      </c>
      <c r="B22">
        <v>1</v>
      </c>
      <c r="D22" s="74" t="s">
        <v>37</v>
      </c>
      <c r="E22" s="75">
        <v>2.13</v>
      </c>
      <c r="F22" s="24"/>
      <c r="G22" s="72">
        <v>20</v>
      </c>
      <c r="H22" s="75">
        <v>21.75</v>
      </c>
      <c r="K22" s="292" t="s">
        <v>92</v>
      </c>
      <c r="L22" s="306" t="s">
        <v>363</v>
      </c>
      <c r="M22" s="307" t="s">
        <v>364</v>
      </c>
      <c r="N22" s="189" t="s">
        <v>357</v>
      </c>
      <c r="O22" s="189">
        <v>0</v>
      </c>
      <c r="P22" s="189" t="s">
        <v>358</v>
      </c>
      <c r="Q22" s="304" t="s">
        <v>365</v>
      </c>
      <c r="R22" s="305" t="s">
        <v>360</v>
      </c>
      <c r="T22" s="10" t="s">
        <v>10</v>
      </c>
      <c r="U22" s="77" t="s">
        <v>316</v>
      </c>
      <c r="V22" s="1" t="s">
        <v>10</v>
      </c>
      <c r="W22" s="1" t="s">
        <v>270</v>
      </c>
      <c r="X22" s="1">
        <v>1</v>
      </c>
      <c r="Y22" s="109" t="s">
        <v>51</v>
      </c>
      <c r="Z22" s="1" t="s">
        <v>76</v>
      </c>
      <c r="AA22" s="11"/>
    </row>
    <row r="23" spans="1:27" ht="41.25" thickBot="1">
      <c r="D23" s="74" t="s">
        <v>38</v>
      </c>
      <c r="E23" s="75">
        <v>2.63</v>
      </c>
      <c r="F23" s="24"/>
      <c r="G23" s="72">
        <v>21</v>
      </c>
      <c r="H23" s="75">
        <v>21.75</v>
      </c>
      <c r="K23" s="292" t="s">
        <v>92</v>
      </c>
      <c r="L23" s="306" t="s">
        <v>363</v>
      </c>
      <c r="M23" s="307" t="s">
        <v>366</v>
      </c>
      <c r="N23" s="189" t="s">
        <v>357</v>
      </c>
      <c r="O23" s="189">
        <v>1</v>
      </c>
      <c r="P23" s="189" t="s">
        <v>358</v>
      </c>
      <c r="Q23" s="304" t="s">
        <v>365</v>
      </c>
      <c r="R23" s="305" t="s">
        <v>360</v>
      </c>
      <c r="T23" s="10" t="s">
        <v>11</v>
      </c>
      <c r="U23" s="77" t="s">
        <v>317</v>
      </c>
      <c r="V23" s="1" t="s">
        <v>249</v>
      </c>
      <c r="W23" s="1"/>
      <c r="X23" s="1"/>
      <c r="Y23" s="109" t="s">
        <v>51</v>
      </c>
      <c r="Z23" s="1"/>
      <c r="AA23" s="11"/>
    </row>
    <row r="24" spans="1:27" ht="14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  <c r="T24" s="10" t="s">
        <v>12</v>
      </c>
      <c r="U24" s="77" t="s">
        <v>330</v>
      </c>
      <c r="V24" s="1" t="s">
        <v>12</v>
      </c>
      <c r="W24" s="1" t="s">
        <v>297</v>
      </c>
      <c r="X24" s="1">
        <v>1</v>
      </c>
      <c r="Y24" s="109" t="s">
        <v>52</v>
      </c>
      <c r="Z24" s="1" t="s">
        <v>87</v>
      </c>
      <c r="AA24" s="11"/>
    </row>
    <row r="25" spans="1:27" ht="14.2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  <c r="T25" s="10" t="s">
        <v>13</v>
      </c>
      <c r="U25" s="77" t="s">
        <v>331</v>
      </c>
      <c r="V25" s="1" t="s">
        <v>250</v>
      </c>
      <c r="W25" s="1"/>
      <c r="X25" s="1"/>
      <c r="Y25" s="109"/>
      <c r="Z25" s="1"/>
      <c r="AA25" s="11"/>
    </row>
    <row r="26" spans="1:27" ht="14.2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  <c r="T26" s="31" t="s">
        <v>133</v>
      </c>
      <c r="U26" s="77" t="s">
        <v>332</v>
      </c>
      <c r="V26" s="30" t="s">
        <v>166</v>
      </c>
      <c r="W26" s="30" t="s">
        <v>337</v>
      </c>
      <c r="X26" s="30"/>
      <c r="Y26" s="141" t="s">
        <v>93</v>
      </c>
      <c r="Z26" s="30" t="s">
        <v>76</v>
      </c>
      <c r="AA26" s="23"/>
    </row>
    <row r="27" spans="1:27" ht="14.2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  <c r="T27" s="31" t="s">
        <v>165</v>
      </c>
      <c r="U27" s="77" t="s">
        <v>333</v>
      </c>
      <c r="V27" s="30"/>
      <c r="W27" s="30"/>
      <c r="X27" s="30"/>
      <c r="Y27" s="141" t="s">
        <v>93</v>
      </c>
      <c r="Z27" s="30"/>
      <c r="AA27" s="23"/>
    </row>
    <row r="28" spans="1:27" ht="14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  <c r="T28" s="31" t="s">
        <v>163</v>
      </c>
      <c r="U28" s="77" t="s">
        <v>334</v>
      </c>
      <c r="V28" s="1" t="s">
        <v>167</v>
      </c>
      <c r="W28" s="1" t="s">
        <v>284</v>
      </c>
      <c r="X28" s="1">
        <v>1</v>
      </c>
      <c r="Y28" s="141" t="s">
        <v>93</v>
      </c>
      <c r="Z28" s="1" t="s">
        <v>76</v>
      </c>
      <c r="AA28" s="11"/>
    </row>
    <row r="29" spans="1:27" ht="27" customHeight="1" thickBot="1">
      <c r="D29" s="74"/>
      <c r="E29" s="75">
        <v>8.3800000000000008</v>
      </c>
      <c r="G29" s="72">
        <v>27</v>
      </c>
      <c r="H29" s="75">
        <v>21.75</v>
      </c>
      <c r="T29" s="31" t="s">
        <v>164</v>
      </c>
      <c r="U29" s="77" t="s">
        <v>335</v>
      </c>
      <c r="V29" s="1"/>
      <c r="W29" s="1"/>
      <c r="X29" s="1"/>
      <c r="Y29" s="141" t="s">
        <v>93</v>
      </c>
      <c r="Z29" s="1"/>
      <c r="AA29" s="11"/>
    </row>
    <row r="30" spans="1:27" ht="81.75" thickBot="1">
      <c r="D30" s="74"/>
      <c r="E30" s="75">
        <v>8.3800000000000008</v>
      </c>
      <c r="G30" s="72">
        <v>28</v>
      </c>
      <c r="H30" s="75">
        <v>9</v>
      </c>
      <c r="T30" s="32" t="s">
        <v>186</v>
      </c>
      <c r="U30" s="43" t="s">
        <v>336</v>
      </c>
      <c r="V30" s="118" t="s">
        <v>186</v>
      </c>
      <c r="W30" s="118" t="s">
        <v>308</v>
      </c>
      <c r="X30" s="118">
        <v>1</v>
      </c>
      <c r="Y30" s="147" t="s">
        <v>52</v>
      </c>
      <c r="Z30" s="43" t="s">
        <v>304</v>
      </c>
      <c r="AA30" s="14" t="s">
        <v>240</v>
      </c>
    </row>
    <row r="31" spans="1:27">
      <c r="D31" s="74"/>
      <c r="E31" s="75">
        <v>8.3800000000000008</v>
      </c>
      <c r="G31" s="72">
        <v>29</v>
      </c>
      <c r="H31" s="75">
        <v>18</v>
      </c>
      <c r="T31" s="55" t="s">
        <v>347</v>
      </c>
      <c r="U31" t="s">
        <v>348</v>
      </c>
      <c r="W31" s="299" t="s">
        <v>353</v>
      </c>
      <c r="X31" s="57">
        <v>1</v>
      </c>
    </row>
    <row r="32" spans="1:27" ht="57.75" customHeight="1">
      <c r="H32" s="54">
        <v>42</v>
      </c>
    </row>
    <row r="33" spans="8:8" ht="57.75" customHeight="1">
      <c r="H33" s="54">
        <v>10.5</v>
      </c>
    </row>
    <row r="34" spans="8:8">
      <c r="H34" s="54">
        <v>33.75</v>
      </c>
    </row>
    <row r="35" spans="8:8">
      <c r="H35" s="54">
        <v>21</v>
      </c>
    </row>
    <row r="36" spans="8:8" ht="28.5" customHeight="1">
      <c r="H36" s="54">
        <v>23.25</v>
      </c>
    </row>
    <row r="37" spans="8:8" ht="27.75" customHeight="1">
      <c r="H37" s="54">
        <v>13.5</v>
      </c>
    </row>
    <row r="38" spans="8:8">
      <c r="H38" s="54">
        <v>27</v>
      </c>
    </row>
    <row r="39" spans="8:8">
      <c r="H39" s="54">
        <v>13.5</v>
      </c>
    </row>
    <row r="40" spans="8:8">
      <c r="H40" s="54">
        <v>27</v>
      </c>
    </row>
    <row r="41" spans="8:8">
      <c r="H41" s="54">
        <v>13.5</v>
      </c>
    </row>
    <row r="42" spans="8:8">
      <c r="H42" s="54">
        <v>27</v>
      </c>
    </row>
    <row r="43" spans="8:8">
      <c r="H43" s="54">
        <v>13.5</v>
      </c>
    </row>
    <row r="44" spans="8:8" ht="26.25" customHeight="1">
      <c r="H44" s="54">
        <v>27</v>
      </c>
    </row>
    <row r="45" spans="8:8">
      <c r="H45" s="54">
        <v>13.5</v>
      </c>
    </row>
    <row r="46" spans="8:8">
      <c r="H46" s="54">
        <v>27</v>
      </c>
    </row>
    <row r="47" spans="8:8">
      <c r="H47" s="54">
        <v>13.5</v>
      </c>
    </row>
    <row r="48" spans="8:8">
      <c r="H48" s="54">
        <v>27</v>
      </c>
    </row>
    <row r="49" spans="8:8">
      <c r="H49" s="54">
        <v>13.5</v>
      </c>
    </row>
    <row r="50" spans="8:8">
      <c r="H50" s="54">
        <v>27</v>
      </c>
    </row>
    <row r="51" spans="8:8">
      <c r="H51" s="54">
        <v>13.5</v>
      </c>
    </row>
    <row r="52" spans="8:8">
      <c r="H52" s="54">
        <v>27</v>
      </c>
    </row>
    <row r="53" spans="8:8">
      <c r="H53" s="54">
        <v>13.5</v>
      </c>
    </row>
    <row r="54" spans="8:8">
      <c r="H54" s="54">
        <v>27</v>
      </c>
    </row>
    <row r="55" spans="8:8">
      <c r="H55" s="54">
        <v>13.5</v>
      </c>
    </row>
    <row r="56" spans="8:8">
      <c r="H56" s="54">
        <v>27</v>
      </c>
    </row>
    <row r="57" spans="8:8">
      <c r="H57" s="54">
        <v>13.5</v>
      </c>
    </row>
    <row r="58" spans="8:8">
      <c r="H58" s="54">
        <v>27</v>
      </c>
    </row>
    <row r="59" spans="8:8">
      <c r="H59" s="54">
        <v>13.5</v>
      </c>
    </row>
    <row r="60" spans="8:8">
      <c r="H60" s="54">
        <v>27</v>
      </c>
    </row>
    <row r="61" spans="8:8">
      <c r="H61" s="54">
        <v>10.5</v>
      </c>
    </row>
    <row r="62" spans="8:8">
      <c r="H62" s="54">
        <v>15.75</v>
      </c>
    </row>
  </sheetData>
  <mergeCells count="14"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  <mergeCell ref="K13:L13"/>
    <mergeCell ref="M13:O13"/>
    <mergeCell ref="P13:P14"/>
    <mergeCell ref="Q13:Q14"/>
    <mergeCell ref="M3:Q3"/>
  </mergeCells>
  <phoneticPr fontId="2"/>
  <pageMargins left="0.5" right="0.36" top="0.98399999999999999" bottom="0.98399999999999999" header="0.51200000000000001" footer="0.51200000000000001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workbookViewId="0">
      <selection activeCell="V31" sqref="V31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324" t="s">
        <v>81</v>
      </c>
      <c r="N3" s="325"/>
      <c r="O3" s="325"/>
      <c r="P3" s="325"/>
      <c r="Q3" s="326"/>
      <c r="T3" s="77" t="s">
        <v>79</v>
      </c>
      <c r="U3" s="77" t="s">
        <v>175</v>
      </c>
      <c r="V3" s="327" t="s">
        <v>82</v>
      </c>
      <c r="W3" s="327"/>
      <c r="X3" s="327"/>
      <c r="Y3" s="327"/>
      <c r="Z3" s="327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80</v>
      </c>
      <c r="M4" s="328" t="s">
        <v>61</v>
      </c>
      <c r="N4" s="329"/>
      <c r="O4" s="329"/>
      <c r="P4" s="329"/>
      <c r="Q4" s="330"/>
      <c r="T4" s="77" t="s">
        <v>83</v>
      </c>
      <c r="U4" s="77" t="s">
        <v>187</v>
      </c>
      <c r="V4" s="328" t="s">
        <v>172</v>
      </c>
      <c r="W4" s="329"/>
      <c r="X4" s="329"/>
      <c r="Y4" s="329"/>
      <c r="Z4" s="329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84</v>
      </c>
      <c r="L5" s="77" t="s">
        <v>136</v>
      </c>
      <c r="M5" s="331"/>
      <c r="N5" s="332"/>
      <c r="O5" s="332"/>
      <c r="P5" s="332"/>
      <c r="Q5" s="333"/>
      <c r="T5" s="77" t="s">
        <v>84</v>
      </c>
      <c r="U5" s="77" t="s">
        <v>193</v>
      </c>
      <c r="V5" s="331"/>
      <c r="W5" s="332"/>
      <c r="X5" s="332"/>
      <c r="Y5" s="332"/>
      <c r="Z5" s="332"/>
    </row>
    <row r="6" spans="1:27">
      <c r="A6" s="64" t="s">
        <v>62</v>
      </c>
      <c r="B6" s="68" t="s">
        <v>131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45</v>
      </c>
      <c r="L6" s="77" t="s">
        <v>110</v>
      </c>
      <c r="M6" s="331"/>
      <c r="N6" s="332"/>
      <c r="O6" s="332"/>
      <c r="P6" s="332"/>
      <c r="Q6" s="333"/>
      <c r="T6" s="77" t="s">
        <v>45</v>
      </c>
      <c r="U6" s="77" t="s">
        <v>262</v>
      </c>
      <c r="V6" s="331"/>
      <c r="W6" s="332"/>
      <c r="X6" s="332"/>
      <c r="Y6" s="332"/>
      <c r="Z6" s="332"/>
    </row>
    <row r="7" spans="1:27">
      <c r="A7" s="65" t="s">
        <v>63</v>
      </c>
      <c r="B7" s="47" t="s">
        <v>68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46</v>
      </c>
      <c r="L7" s="77" t="s">
        <v>188</v>
      </c>
      <c r="M7" s="331"/>
      <c r="N7" s="332"/>
      <c r="O7" s="332"/>
      <c r="P7" s="332"/>
      <c r="Q7" s="333"/>
      <c r="T7" s="77" t="s">
        <v>46</v>
      </c>
      <c r="U7" s="77" t="s">
        <v>263</v>
      </c>
      <c r="V7" s="331"/>
      <c r="W7" s="332"/>
      <c r="X7" s="332"/>
      <c r="Y7" s="332"/>
      <c r="Z7" s="332"/>
    </row>
    <row r="8" spans="1:27">
      <c r="A8" s="65" t="s">
        <v>71</v>
      </c>
      <c r="B8" s="47" t="s">
        <v>73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97</v>
      </c>
      <c r="L8" s="77" t="s">
        <v>143</v>
      </c>
      <c r="M8" s="334"/>
      <c r="N8" s="335"/>
      <c r="O8" s="335"/>
      <c r="P8" s="335"/>
      <c r="Q8" s="336"/>
      <c r="T8" s="77" t="s">
        <v>126</v>
      </c>
      <c r="U8" s="77" t="s">
        <v>264</v>
      </c>
      <c r="V8" s="334"/>
      <c r="W8" s="335"/>
      <c r="X8" s="335"/>
      <c r="Y8" s="335"/>
      <c r="Z8" s="335"/>
    </row>
    <row r="9" spans="1:27">
      <c r="A9" s="65" t="s">
        <v>72</v>
      </c>
      <c r="B9" s="47" t="s">
        <v>293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98</v>
      </c>
      <c r="L9" s="77" t="s">
        <v>261</v>
      </c>
      <c r="M9" s="334"/>
      <c r="N9" s="335"/>
      <c r="O9" s="335"/>
      <c r="P9" s="335"/>
      <c r="Q9" s="336"/>
      <c r="T9" s="77" t="s">
        <v>127</v>
      </c>
      <c r="U9" s="77" t="s">
        <v>265</v>
      </c>
      <c r="V9" s="334"/>
      <c r="W9" s="335"/>
      <c r="X9" s="335"/>
      <c r="Y9" s="335"/>
      <c r="Z9" s="335"/>
    </row>
    <row r="10" spans="1:27">
      <c r="A10" s="65" t="s">
        <v>69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109</v>
      </c>
      <c r="M10" s="334"/>
      <c r="N10" s="337"/>
      <c r="O10" s="337"/>
      <c r="P10" s="337"/>
      <c r="Q10" s="336"/>
      <c r="T10" s="77" t="s">
        <v>14</v>
      </c>
      <c r="U10" s="77" t="s">
        <v>266</v>
      </c>
      <c r="V10" s="347"/>
      <c r="W10" s="348"/>
      <c r="X10" s="348"/>
      <c r="Y10" s="348"/>
      <c r="Z10" s="348"/>
    </row>
    <row r="11" spans="1:27">
      <c r="A11" s="65" t="s">
        <v>65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148</v>
      </c>
      <c r="M11" s="338"/>
      <c r="N11" s="339"/>
      <c r="O11" s="339"/>
      <c r="P11" s="339"/>
      <c r="Q11" s="340"/>
      <c r="T11" s="77" t="s">
        <v>15</v>
      </c>
      <c r="U11" s="77" t="s">
        <v>192</v>
      </c>
      <c r="V11" s="347"/>
      <c r="W11" s="348"/>
      <c r="X11" s="348"/>
      <c r="Y11" s="348"/>
      <c r="Z11" s="348"/>
    </row>
    <row r="12" spans="1:27" ht="14.25" thickBot="1">
      <c r="A12" s="65" t="s">
        <v>66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315" t="s">
        <v>154</v>
      </c>
      <c r="L13" s="316"/>
      <c r="M13" s="317" t="s">
        <v>155</v>
      </c>
      <c r="N13" s="318"/>
      <c r="O13" s="319"/>
      <c r="P13" s="320" t="s">
        <v>50</v>
      </c>
      <c r="Q13" s="322" t="s">
        <v>55</v>
      </c>
      <c r="R13" s="343" t="s">
        <v>56</v>
      </c>
      <c r="T13" s="315" t="s">
        <v>154</v>
      </c>
      <c r="U13" s="316"/>
      <c r="V13" s="317" t="s">
        <v>155</v>
      </c>
      <c r="W13" s="318"/>
      <c r="X13" s="319"/>
      <c r="Y13" s="320" t="s">
        <v>50</v>
      </c>
      <c r="Z13" s="322" t="s">
        <v>55</v>
      </c>
      <c r="AA13" s="343" t="s">
        <v>56</v>
      </c>
    </row>
    <row r="14" spans="1:27" ht="14.25" thickBot="1">
      <c r="A14" s="65" t="s">
        <v>111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321"/>
      <c r="Q14" s="323"/>
      <c r="R14" s="345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346"/>
      <c r="Z14" s="342"/>
      <c r="AA14" s="344"/>
    </row>
    <row r="15" spans="1:27" ht="27.75" thickBot="1">
      <c r="A15" s="67" t="s">
        <v>112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267</v>
      </c>
      <c r="M15" s="8" t="s">
        <v>17</v>
      </c>
      <c r="N15" s="25" t="s">
        <v>138</v>
      </c>
      <c r="O15" s="9">
        <v>2</v>
      </c>
      <c r="P15" s="16" t="s">
        <v>51</v>
      </c>
      <c r="Q15" s="3" t="s">
        <v>57</v>
      </c>
      <c r="R15" s="9" t="s">
        <v>58</v>
      </c>
      <c r="T15" s="22" t="s">
        <v>83</v>
      </c>
      <c r="U15" s="78" t="s">
        <v>269</v>
      </c>
      <c r="V15" s="22" t="s">
        <v>44</v>
      </c>
      <c r="W15" s="28" t="s">
        <v>295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268</v>
      </c>
      <c r="M16" s="10"/>
      <c r="N16" s="26"/>
      <c r="O16" s="11"/>
      <c r="P16" s="17"/>
      <c r="Q16" s="1"/>
      <c r="R16" s="11"/>
      <c r="T16" s="4" t="s">
        <v>4</v>
      </c>
      <c r="U16" s="79" t="s">
        <v>270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242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88</v>
      </c>
      <c r="R17" s="14" t="s">
        <v>60</v>
      </c>
      <c r="T17" s="10" t="s">
        <v>5</v>
      </c>
      <c r="U17" s="80" t="s">
        <v>271</v>
      </c>
      <c r="V17" s="10" t="s">
        <v>247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245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272</v>
      </c>
      <c r="V19" s="10" t="s">
        <v>252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243</v>
      </c>
      <c r="V20" s="10" t="s">
        <v>8</v>
      </c>
      <c r="W20" s="26" t="s">
        <v>145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273</v>
      </c>
      <c r="V21" s="10" t="s">
        <v>248</v>
      </c>
      <c r="W21" s="26" t="s">
        <v>145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241</v>
      </c>
      <c r="V22" s="10" t="s">
        <v>10</v>
      </c>
      <c r="W22" s="26" t="s">
        <v>109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274</v>
      </c>
      <c r="V23" s="10" t="s">
        <v>249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244</v>
      </c>
      <c r="V24" s="10" t="s">
        <v>12</v>
      </c>
      <c r="W24" s="26" t="s">
        <v>136</v>
      </c>
      <c r="X24" s="11">
        <v>3</v>
      </c>
      <c r="Y24" s="17" t="s">
        <v>52</v>
      </c>
      <c r="Z24" s="1" t="s">
        <v>123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275</v>
      </c>
      <c r="V25" s="10" t="s">
        <v>250</v>
      </c>
      <c r="W25" s="26" t="s">
        <v>136</v>
      </c>
      <c r="X25" s="11">
        <v>1</v>
      </c>
      <c r="Y25" s="17" t="s">
        <v>52</v>
      </c>
      <c r="Z25" s="1" t="s">
        <v>124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99</v>
      </c>
      <c r="U26" s="81" t="s">
        <v>277</v>
      </c>
      <c r="V26" s="49" t="s">
        <v>99</v>
      </c>
      <c r="W26" s="3" t="s">
        <v>139</v>
      </c>
      <c r="X26" s="50">
        <v>3</v>
      </c>
      <c r="Y26" s="51" t="s">
        <v>52</v>
      </c>
      <c r="Z26" s="52" t="s">
        <v>125</v>
      </c>
      <c r="AA26" s="53" t="s">
        <v>102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100</v>
      </c>
      <c r="U27" s="80" t="s">
        <v>276</v>
      </c>
      <c r="V27" s="31" t="s">
        <v>253</v>
      </c>
      <c r="W27" s="1" t="s">
        <v>139</v>
      </c>
      <c r="X27" s="29">
        <v>1</v>
      </c>
      <c r="Y27" s="42" t="s">
        <v>52</v>
      </c>
      <c r="Z27" s="30" t="s">
        <v>115</v>
      </c>
      <c r="AA27" s="44" t="s">
        <v>103</v>
      </c>
    </row>
    <row r="28" spans="4:27" ht="28.5" customHeight="1">
      <c r="G28" s="74">
        <v>26</v>
      </c>
      <c r="H28" s="75">
        <v>15</v>
      </c>
      <c r="T28" s="31" t="s">
        <v>92</v>
      </c>
      <c r="U28" s="82" t="s">
        <v>276</v>
      </c>
      <c r="V28" s="108" t="s">
        <v>173</v>
      </c>
      <c r="W28" s="30" t="s">
        <v>19</v>
      </c>
      <c r="X28" s="29">
        <v>1</v>
      </c>
      <c r="Y28" s="42" t="s">
        <v>93</v>
      </c>
      <c r="Z28" s="30" t="s">
        <v>94</v>
      </c>
      <c r="AA28" s="23" t="s">
        <v>95</v>
      </c>
    </row>
    <row r="29" spans="4:27" ht="27">
      <c r="G29" s="74">
        <v>27</v>
      </c>
      <c r="H29" s="75">
        <v>15</v>
      </c>
      <c r="T29" s="10" t="s">
        <v>14</v>
      </c>
      <c r="U29" s="80" t="s">
        <v>299</v>
      </c>
      <c r="V29" s="10" t="s">
        <v>14</v>
      </c>
      <c r="W29" s="26" t="s">
        <v>300</v>
      </c>
      <c r="X29" s="11">
        <v>3</v>
      </c>
      <c r="Y29" s="17" t="s">
        <v>301</v>
      </c>
      <c r="Z29" s="33" t="s">
        <v>118</v>
      </c>
      <c r="AA29" s="23" t="s">
        <v>90</v>
      </c>
    </row>
    <row r="30" spans="4:27" ht="27">
      <c r="G30" s="74">
        <v>28</v>
      </c>
      <c r="H30" s="75">
        <v>15</v>
      </c>
      <c r="T30" s="10" t="s">
        <v>15</v>
      </c>
      <c r="U30" s="80" t="s">
        <v>302</v>
      </c>
      <c r="V30" s="10" t="s">
        <v>251</v>
      </c>
      <c r="W30" s="26" t="s">
        <v>300</v>
      </c>
      <c r="X30" s="11">
        <v>1</v>
      </c>
      <c r="Y30" s="17" t="s">
        <v>301</v>
      </c>
      <c r="Z30" s="33" t="s">
        <v>119</v>
      </c>
      <c r="AA30" s="23" t="s">
        <v>90</v>
      </c>
    </row>
    <row r="31" spans="4:27" ht="27">
      <c r="G31" s="74">
        <v>29</v>
      </c>
      <c r="H31" s="75">
        <v>15</v>
      </c>
      <c r="T31" s="31" t="s">
        <v>105</v>
      </c>
      <c r="U31" s="80" t="s">
        <v>277</v>
      </c>
      <c r="V31" s="31" t="s">
        <v>105</v>
      </c>
      <c r="W31" s="1" t="s">
        <v>109</v>
      </c>
      <c r="X31" s="29">
        <v>3</v>
      </c>
      <c r="Y31" s="42" t="s">
        <v>53</v>
      </c>
      <c r="Z31" s="33" t="s">
        <v>116</v>
      </c>
      <c r="AA31" s="11" t="s">
        <v>108</v>
      </c>
    </row>
    <row r="32" spans="4:27" ht="28.5" customHeight="1">
      <c r="G32" s="74">
        <v>30</v>
      </c>
      <c r="H32" s="75">
        <v>15</v>
      </c>
      <c r="T32" s="34" t="s">
        <v>106</v>
      </c>
      <c r="U32" s="91" t="s">
        <v>276</v>
      </c>
      <c r="V32" s="34" t="s">
        <v>255</v>
      </c>
      <c r="W32" s="48"/>
      <c r="X32" s="37"/>
      <c r="Y32" s="41" t="s">
        <v>53</v>
      </c>
      <c r="Z32" s="39" t="s">
        <v>116</v>
      </c>
      <c r="AA32" s="35" t="s">
        <v>108</v>
      </c>
    </row>
    <row r="33" spans="7:27" ht="27.75" customHeight="1">
      <c r="G33" s="74">
        <v>31</v>
      </c>
      <c r="H33" s="75">
        <v>15</v>
      </c>
      <c r="T33" s="31" t="s">
        <v>133</v>
      </c>
      <c r="U33" s="80" t="s">
        <v>278</v>
      </c>
      <c r="V33" s="46" t="s">
        <v>166</v>
      </c>
      <c r="W33" s="30" t="s">
        <v>142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165</v>
      </c>
      <c r="U34" s="91" t="s">
        <v>279</v>
      </c>
      <c r="V34" s="46" t="s">
        <v>260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163</v>
      </c>
      <c r="U35" s="80" t="s">
        <v>280</v>
      </c>
      <c r="V35" s="102" t="s">
        <v>167</v>
      </c>
      <c r="W35" s="1" t="s">
        <v>142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29">
        <v>34</v>
      </c>
      <c r="H36" s="54">
        <v>15</v>
      </c>
      <c r="T36" s="32" t="s">
        <v>164</v>
      </c>
      <c r="U36" s="92" t="s">
        <v>281</v>
      </c>
      <c r="V36" s="102" t="s">
        <v>259</v>
      </c>
      <c r="W36" s="43"/>
      <c r="X36" s="7"/>
      <c r="Y36" s="105"/>
      <c r="Z36" s="43"/>
      <c r="AA36" s="7"/>
    </row>
    <row r="37" spans="7:27" ht="27">
      <c r="G37" s="129">
        <v>35</v>
      </c>
      <c r="H37" s="54">
        <v>15</v>
      </c>
      <c r="T37" s="30" t="s">
        <v>45</v>
      </c>
      <c r="U37" s="1" t="s">
        <v>282</v>
      </c>
      <c r="V37" s="30" t="s">
        <v>181</v>
      </c>
      <c r="W37" s="1" t="s">
        <v>143</v>
      </c>
      <c r="X37" s="1">
        <v>1</v>
      </c>
      <c r="Y37" s="1"/>
      <c r="Z37" s="1" t="s">
        <v>57</v>
      </c>
      <c r="AA37" s="33" t="s">
        <v>184</v>
      </c>
    </row>
    <row r="38" spans="7:27">
      <c r="G38" s="129">
        <v>36</v>
      </c>
      <c r="H38" s="54">
        <v>15</v>
      </c>
      <c r="T38" s="30" t="s">
        <v>46</v>
      </c>
      <c r="U38" s="1" t="s">
        <v>283</v>
      </c>
      <c r="V38" s="30" t="s">
        <v>258</v>
      </c>
      <c r="W38" s="1"/>
      <c r="X38" s="1"/>
      <c r="Y38" s="1"/>
      <c r="Z38" s="1"/>
      <c r="AA38" s="1"/>
    </row>
    <row r="39" spans="7:27">
      <c r="G39" s="129">
        <v>37</v>
      </c>
      <c r="H39" s="54">
        <v>15</v>
      </c>
      <c r="T39" s="30" t="s">
        <v>45</v>
      </c>
      <c r="U39" s="1" t="s">
        <v>282</v>
      </c>
      <c r="V39" s="1" t="s">
        <v>182</v>
      </c>
      <c r="W39" s="1" t="s">
        <v>142</v>
      </c>
      <c r="X39" s="1">
        <v>2</v>
      </c>
      <c r="Y39" s="1"/>
      <c r="Z39" s="1" t="s">
        <v>57</v>
      </c>
      <c r="AA39" s="1"/>
    </row>
    <row r="40" spans="7:27" ht="26.25" customHeight="1">
      <c r="G40" s="129">
        <v>38</v>
      </c>
      <c r="H40" s="54">
        <v>15</v>
      </c>
      <c r="T40" s="30" t="s">
        <v>46</v>
      </c>
      <c r="U40" s="1" t="s">
        <v>283</v>
      </c>
      <c r="V40" s="1" t="s">
        <v>256</v>
      </c>
      <c r="W40" s="1"/>
      <c r="X40" s="1"/>
      <c r="Y40" s="1"/>
      <c r="Z40" s="1"/>
      <c r="AA40" s="1"/>
    </row>
    <row r="41" spans="7:27">
      <c r="G41" s="129">
        <v>39</v>
      </c>
      <c r="H41" s="54">
        <v>15</v>
      </c>
      <c r="T41" s="30" t="s">
        <v>45</v>
      </c>
      <c r="U41" s="1" t="s">
        <v>282</v>
      </c>
      <c r="V41" s="1" t="s">
        <v>183</v>
      </c>
      <c r="W41" s="1" t="s">
        <v>143</v>
      </c>
      <c r="X41" s="1">
        <v>2</v>
      </c>
      <c r="Y41" s="1"/>
      <c r="Z41" s="1" t="s">
        <v>57</v>
      </c>
      <c r="AA41" s="1"/>
    </row>
    <row r="42" spans="7:27">
      <c r="G42" s="129">
        <v>40</v>
      </c>
      <c r="H42" s="54">
        <v>15</v>
      </c>
      <c r="T42" s="30" t="s">
        <v>46</v>
      </c>
      <c r="U42" s="1" t="s">
        <v>283</v>
      </c>
      <c r="V42" s="1" t="s">
        <v>257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Z13:Z14"/>
    <mergeCell ref="AA13:AA14"/>
    <mergeCell ref="V3:Z3"/>
    <mergeCell ref="R13:R14"/>
    <mergeCell ref="T13:U13"/>
    <mergeCell ref="Y13:Y14"/>
    <mergeCell ref="V4:Z11"/>
    <mergeCell ref="V13:X13"/>
    <mergeCell ref="K13:L13"/>
    <mergeCell ref="P13:P14"/>
    <mergeCell ref="Q13:Q14"/>
    <mergeCell ref="M3:Q3"/>
    <mergeCell ref="M13:O13"/>
    <mergeCell ref="M4:Q11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zoomScaleNormal="100" workbookViewId="0">
      <selection activeCell="W18" sqref="W18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4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152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1.63</v>
      </c>
      <c r="F3" s="24"/>
      <c r="G3" s="158">
        <v>1</v>
      </c>
      <c r="H3" s="159">
        <v>4.5</v>
      </c>
      <c r="K3" s="77" t="s">
        <v>78</v>
      </c>
      <c r="L3" s="77" t="s">
        <v>80</v>
      </c>
      <c r="M3" s="324" t="s">
        <v>81</v>
      </c>
      <c r="N3" s="325"/>
      <c r="O3" s="325"/>
      <c r="P3" s="325"/>
      <c r="Q3" s="326"/>
      <c r="T3" s="77" t="s">
        <v>79</v>
      </c>
      <c r="U3" s="77" t="s">
        <v>174</v>
      </c>
      <c r="V3" s="327" t="s">
        <v>82</v>
      </c>
      <c r="W3" s="327"/>
      <c r="X3" s="327"/>
      <c r="Y3" s="327"/>
      <c r="Z3" s="327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60">
        <v>20.25</v>
      </c>
      <c r="K4" s="77" t="s">
        <v>85</v>
      </c>
      <c r="L4" s="77" t="s">
        <v>194</v>
      </c>
      <c r="M4" s="328" t="s">
        <v>61</v>
      </c>
      <c r="N4" s="329"/>
      <c r="O4" s="329"/>
      <c r="P4" s="329"/>
      <c r="Q4" s="330"/>
      <c r="T4" s="77" t="s">
        <v>83</v>
      </c>
      <c r="U4" s="77" t="s">
        <v>189</v>
      </c>
      <c r="V4" s="328" t="s">
        <v>172</v>
      </c>
      <c r="W4" s="329"/>
      <c r="X4" s="329"/>
      <c r="Y4" s="329"/>
      <c r="Z4" s="329"/>
    </row>
    <row r="5" spans="1:27">
      <c r="A5" s="65"/>
      <c r="B5" s="47"/>
      <c r="D5" s="85" t="s">
        <v>138</v>
      </c>
      <c r="E5" s="86">
        <v>28.5</v>
      </c>
      <c r="F5" s="24"/>
      <c r="G5" s="77">
        <v>3</v>
      </c>
      <c r="H5" s="160">
        <v>13</v>
      </c>
      <c r="K5" s="77" t="s">
        <v>84</v>
      </c>
      <c r="L5" s="77" t="s">
        <v>134</v>
      </c>
      <c r="M5" s="331"/>
      <c r="N5" s="332"/>
      <c r="O5" s="332"/>
      <c r="P5" s="332"/>
      <c r="Q5" s="333"/>
      <c r="T5" s="77" t="s">
        <v>84</v>
      </c>
      <c r="U5" s="77" t="s">
        <v>190</v>
      </c>
      <c r="V5" s="331"/>
      <c r="W5" s="332"/>
      <c r="X5" s="332"/>
      <c r="Y5" s="332"/>
      <c r="Z5" s="332"/>
    </row>
    <row r="6" spans="1:27">
      <c r="A6" s="64" t="s">
        <v>62</v>
      </c>
      <c r="B6" s="68" t="s">
        <v>132</v>
      </c>
      <c r="D6" s="85" t="s">
        <v>139</v>
      </c>
      <c r="E6" s="86">
        <v>6</v>
      </c>
      <c r="F6" s="24"/>
      <c r="G6" s="77">
        <v>4</v>
      </c>
      <c r="H6" s="160">
        <v>15</v>
      </c>
      <c r="K6" s="77" t="s">
        <v>45</v>
      </c>
      <c r="L6" s="77" t="s">
        <v>110</v>
      </c>
      <c r="M6" s="331"/>
      <c r="N6" s="332"/>
      <c r="O6" s="332"/>
      <c r="P6" s="332"/>
      <c r="Q6" s="333"/>
      <c r="T6" s="77" t="s">
        <v>45</v>
      </c>
      <c r="U6" s="77" t="s">
        <v>195</v>
      </c>
      <c r="V6" s="331"/>
      <c r="W6" s="332"/>
      <c r="X6" s="332"/>
      <c r="Y6" s="332"/>
      <c r="Z6" s="332"/>
    </row>
    <row r="7" spans="1:27">
      <c r="A7" s="65" t="s">
        <v>63</v>
      </c>
      <c r="B7" s="47" t="s">
        <v>96</v>
      </c>
      <c r="D7" s="85" t="s">
        <v>54</v>
      </c>
      <c r="E7" s="86">
        <v>14</v>
      </c>
      <c r="F7" s="24"/>
      <c r="G7" s="77">
        <v>5</v>
      </c>
      <c r="H7" s="160">
        <v>15</v>
      </c>
      <c r="K7" s="77" t="s">
        <v>46</v>
      </c>
      <c r="L7" s="77" t="s">
        <v>187</v>
      </c>
      <c r="M7" s="331"/>
      <c r="N7" s="332"/>
      <c r="O7" s="332"/>
      <c r="P7" s="332"/>
      <c r="Q7" s="333"/>
      <c r="T7" s="77" t="s">
        <v>46</v>
      </c>
      <c r="U7" s="77" t="s">
        <v>196</v>
      </c>
      <c r="V7" s="331"/>
      <c r="W7" s="332"/>
      <c r="X7" s="332"/>
      <c r="Y7" s="332"/>
      <c r="Z7" s="332"/>
    </row>
    <row r="8" spans="1:27">
      <c r="A8" s="65" t="s">
        <v>71</v>
      </c>
      <c r="B8" s="47" t="s">
        <v>73</v>
      </c>
      <c r="D8" s="85" t="s">
        <v>109</v>
      </c>
      <c r="E8" s="86">
        <v>14</v>
      </c>
      <c r="F8" s="24"/>
      <c r="G8" s="77">
        <v>6</v>
      </c>
      <c r="H8" s="160">
        <v>6</v>
      </c>
      <c r="K8" s="77" t="s">
        <v>97</v>
      </c>
      <c r="L8" s="77" t="s">
        <v>143</v>
      </c>
      <c r="M8" s="334"/>
      <c r="N8" s="335"/>
      <c r="O8" s="335"/>
      <c r="P8" s="335"/>
      <c r="Q8" s="336"/>
      <c r="T8" s="77" t="s">
        <v>126</v>
      </c>
      <c r="U8" s="77" t="s">
        <v>191</v>
      </c>
      <c r="V8" s="334"/>
      <c r="W8" s="335"/>
      <c r="X8" s="335"/>
      <c r="Y8" s="335"/>
      <c r="Z8" s="335"/>
    </row>
    <row r="9" spans="1:27">
      <c r="A9" s="65" t="s">
        <v>72</v>
      </c>
      <c r="B9" s="130" t="s">
        <v>294</v>
      </c>
      <c r="D9" s="85" t="s">
        <v>140</v>
      </c>
      <c r="E9" s="86">
        <v>18</v>
      </c>
      <c r="F9" s="24"/>
      <c r="G9" s="77">
        <v>7</v>
      </c>
      <c r="H9" s="160">
        <v>21.75</v>
      </c>
      <c r="K9" s="77" t="s">
        <v>98</v>
      </c>
      <c r="L9" s="77" t="s">
        <v>188</v>
      </c>
      <c r="M9" s="334"/>
      <c r="N9" s="335"/>
      <c r="O9" s="335"/>
      <c r="P9" s="335"/>
      <c r="Q9" s="336"/>
      <c r="T9" s="77" t="s">
        <v>127</v>
      </c>
      <c r="U9" s="77" t="s">
        <v>192</v>
      </c>
      <c r="V9" s="334"/>
      <c r="W9" s="335"/>
      <c r="X9" s="335"/>
      <c r="Y9" s="335"/>
      <c r="Z9" s="335"/>
    </row>
    <row r="10" spans="1:27">
      <c r="A10" s="65" t="s">
        <v>69</v>
      </c>
      <c r="B10" s="130">
        <v>12</v>
      </c>
      <c r="D10" s="85" t="s">
        <v>107</v>
      </c>
      <c r="E10" s="86">
        <v>0</v>
      </c>
      <c r="F10" s="24"/>
      <c r="G10" s="77">
        <v>8</v>
      </c>
      <c r="H10" s="160">
        <v>15</v>
      </c>
      <c r="K10" s="77" t="s">
        <v>10</v>
      </c>
      <c r="L10" s="77" t="s">
        <v>109</v>
      </c>
      <c r="M10" s="334"/>
      <c r="N10" s="335"/>
      <c r="O10" s="335"/>
      <c r="P10" s="335"/>
      <c r="Q10" s="336"/>
      <c r="T10" s="77"/>
      <c r="U10" s="77" t="s">
        <v>193</v>
      </c>
      <c r="V10" s="347"/>
      <c r="W10" s="348"/>
      <c r="X10" s="348"/>
      <c r="Y10" s="348"/>
      <c r="Z10" s="348"/>
    </row>
    <row r="11" spans="1:27">
      <c r="A11" s="65" t="s">
        <v>65</v>
      </c>
      <c r="B11" s="47">
        <v>3</v>
      </c>
      <c r="D11" s="85" t="s">
        <v>141</v>
      </c>
      <c r="E11" s="86">
        <v>8</v>
      </c>
      <c r="F11" s="24"/>
      <c r="G11" s="77">
        <v>9</v>
      </c>
      <c r="H11" s="160">
        <v>15</v>
      </c>
      <c r="K11" s="77" t="s">
        <v>11</v>
      </c>
      <c r="L11" s="77" t="s">
        <v>135</v>
      </c>
      <c r="M11" s="338"/>
      <c r="N11" s="339"/>
      <c r="O11" s="339"/>
      <c r="P11" s="339"/>
      <c r="Q11" s="340"/>
      <c r="T11" s="77"/>
      <c r="U11" s="77" t="s">
        <v>197</v>
      </c>
      <c r="V11" s="347"/>
      <c r="W11" s="348"/>
      <c r="X11" s="348"/>
      <c r="Y11" s="348"/>
      <c r="Z11" s="348"/>
    </row>
    <row r="12" spans="1:27" ht="14.25" thickBot="1">
      <c r="A12" s="65" t="s">
        <v>66</v>
      </c>
      <c r="B12" s="47">
        <v>5</v>
      </c>
      <c r="D12" s="85" t="s">
        <v>86</v>
      </c>
      <c r="E12" s="86">
        <v>17.25</v>
      </c>
      <c r="F12" s="24"/>
      <c r="G12" s="77">
        <v>10</v>
      </c>
      <c r="H12" s="160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85" t="s">
        <v>142</v>
      </c>
      <c r="E13" s="86">
        <v>1</v>
      </c>
      <c r="F13" s="24"/>
      <c r="G13" s="77">
        <v>11</v>
      </c>
      <c r="H13" s="160">
        <v>15</v>
      </c>
      <c r="K13" s="315" t="s">
        <v>154</v>
      </c>
      <c r="L13" s="349"/>
      <c r="M13" s="317" t="s">
        <v>155</v>
      </c>
      <c r="N13" s="318"/>
      <c r="O13" s="319"/>
      <c r="P13" s="320" t="s">
        <v>50</v>
      </c>
      <c r="Q13" s="322" t="s">
        <v>55</v>
      </c>
      <c r="R13" s="343" t="s">
        <v>56</v>
      </c>
      <c r="T13" s="315" t="s">
        <v>154</v>
      </c>
      <c r="U13" s="316"/>
      <c r="V13" s="317" t="s">
        <v>155</v>
      </c>
      <c r="W13" s="318"/>
      <c r="X13" s="319"/>
      <c r="Y13" s="320" t="s">
        <v>50</v>
      </c>
      <c r="Z13" s="322" t="s">
        <v>55</v>
      </c>
      <c r="AA13" s="343" t="s">
        <v>56</v>
      </c>
    </row>
    <row r="14" spans="1:27" ht="14.25" thickBot="1">
      <c r="A14" s="65" t="s">
        <v>111</v>
      </c>
      <c r="B14" s="47">
        <v>2</v>
      </c>
      <c r="D14" s="85" t="s">
        <v>143</v>
      </c>
      <c r="E14" s="86">
        <v>0.31</v>
      </c>
      <c r="F14" s="24"/>
      <c r="G14" s="77">
        <v>12</v>
      </c>
      <c r="H14" s="160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346"/>
      <c r="Q14" s="342"/>
      <c r="R14" s="344"/>
      <c r="T14" s="97" t="s">
        <v>0</v>
      </c>
      <c r="U14" s="98" t="s">
        <v>89</v>
      </c>
      <c r="V14" s="94" t="s">
        <v>0</v>
      </c>
      <c r="W14" s="96"/>
      <c r="X14" s="95" t="s">
        <v>74</v>
      </c>
      <c r="Y14" s="346"/>
      <c r="Z14" s="342"/>
      <c r="AA14" s="344"/>
    </row>
    <row r="15" spans="1:27" ht="41.25" thickBot="1">
      <c r="A15" s="67" t="s">
        <v>112</v>
      </c>
      <c r="B15" s="71">
        <v>1</v>
      </c>
      <c r="D15" s="85" t="s">
        <v>144</v>
      </c>
      <c r="E15" s="86">
        <v>1.25</v>
      </c>
      <c r="F15" s="24"/>
      <c r="G15" s="77">
        <v>13</v>
      </c>
      <c r="H15" s="160">
        <v>15</v>
      </c>
      <c r="K15" s="4" t="s">
        <v>4</v>
      </c>
      <c r="L15" s="103" t="s">
        <v>198</v>
      </c>
      <c r="M15" s="4" t="s">
        <v>158</v>
      </c>
      <c r="N15" s="5" t="s">
        <v>138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209</v>
      </c>
      <c r="V15" s="22" t="s">
        <v>44</v>
      </c>
      <c r="W15" s="28" t="s">
        <v>143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110</v>
      </c>
      <c r="E16" s="86">
        <v>14.75</v>
      </c>
      <c r="F16" s="24"/>
      <c r="G16" s="77">
        <v>14</v>
      </c>
      <c r="H16" s="160">
        <v>15</v>
      </c>
      <c r="K16" s="10" t="s">
        <v>5</v>
      </c>
      <c r="L16" s="104" t="s">
        <v>199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210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145</v>
      </c>
      <c r="E17" s="86">
        <v>1.25</v>
      </c>
      <c r="F17" s="24"/>
      <c r="G17" s="77">
        <v>15</v>
      </c>
      <c r="H17" s="160">
        <v>15</v>
      </c>
      <c r="K17" s="10" t="s">
        <v>6</v>
      </c>
      <c r="L17" s="104" t="s">
        <v>200</v>
      </c>
      <c r="M17" s="10" t="s">
        <v>157</v>
      </c>
      <c r="N17" s="1" t="s">
        <v>138</v>
      </c>
      <c r="O17" s="11">
        <v>3</v>
      </c>
      <c r="P17" s="17" t="s">
        <v>160</v>
      </c>
      <c r="Q17" s="1" t="s">
        <v>57</v>
      </c>
      <c r="R17" s="11" t="s">
        <v>58</v>
      </c>
      <c r="T17" s="10" t="s">
        <v>5</v>
      </c>
      <c r="U17" s="80" t="s">
        <v>211</v>
      </c>
      <c r="V17" s="10" t="s">
        <v>246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136</v>
      </c>
      <c r="E18" s="86">
        <v>0.31</v>
      </c>
      <c r="F18" s="24"/>
      <c r="G18" s="77">
        <v>16</v>
      </c>
      <c r="H18" s="160">
        <v>15</v>
      </c>
      <c r="K18" s="10" t="s">
        <v>7</v>
      </c>
      <c r="L18" s="104" t="s">
        <v>201</v>
      </c>
      <c r="M18" s="10"/>
      <c r="N18" s="1"/>
      <c r="O18" s="11"/>
      <c r="P18" s="17" t="s">
        <v>93</v>
      </c>
      <c r="Q18" s="1"/>
      <c r="R18" s="11"/>
      <c r="T18" s="10" t="s">
        <v>6</v>
      </c>
      <c r="U18" s="80" t="s">
        <v>212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60">
        <v>15</v>
      </c>
      <c r="K19" s="22" t="s">
        <v>83</v>
      </c>
      <c r="L19" s="99" t="s">
        <v>202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88</v>
      </c>
      <c r="R19" s="23" t="s">
        <v>60</v>
      </c>
      <c r="T19" s="10" t="s">
        <v>7</v>
      </c>
      <c r="U19" s="80" t="s">
        <v>213</v>
      </c>
      <c r="V19" s="10" t="s">
        <v>252</v>
      </c>
      <c r="W19" s="26"/>
      <c r="X19" s="11"/>
      <c r="Y19" s="17" t="s">
        <v>51</v>
      </c>
      <c r="Z19" s="1"/>
      <c r="AA19" s="11"/>
    </row>
    <row r="20" spans="2:27">
      <c r="D20" s="85" t="s">
        <v>134</v>
      </c>
      <c r="E20" s="86">
        <v>1.5</v>
      </c>
      <c r="F20" s="24"/>
      <c r="G20" s="77">
        <v>18</v>
      </c>
      <c r="H20" s="160">
        <v>15</v>
      </c>
      <c r="K20" s="31" t="s">
        <v>97</v>
      </c>
      <c r="L20" s="104" t="s">
        <v>203</v>
      </c>
      <c r="M20" s="31" t="s">
        <v>159</v>
      </c>
      <c r="N20" s="1" t="s">
        <v>141</v>
      </c>
      <c r="O20" s="11">
        <v>3</v>
      </c>
      <c r="P20" s="17" t="s">
        <v>161</v>
      </c>
      <c r="Q20" s="1" t="s">
        <v>57</v>
      </c>
      <c r="R20" s="11" t="s">
        <v>58</v>
      </c>
      <c r="T20" s="10" t="s">
        <v>8</v>
      </c>
      <c r="U20" s="80" t="s">
        <v>214</v>
      </c>
      <c r="V20" s="10" t="s">
        <v>8</v>
      </c>
      <c r="W20" s="26" t="s">
        <v>145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146</v>
      </c>
      <c r="E21" s="86">
        <v>0.77</v>
      </c>
      <c r="F21" s="24"/>
      <c r="G21" s="77">
        <v>19</v>
      </c>
      <c r="H21" s="160">
        <v>15</v>
      </c>
      <c r="K21" s="31" t="s">
        <v>98</v>
      </c>
      <c r="L21" s="104" t="s">
        <v>204</v>
      </c>
      <c r="M21" s="10"/>
      <c r="N21" s="1"/>
      <c r="O21" s="11"/>
      <c r="P21" s="17" t="s">
        <v>161</v>
      </c>
      <c r="Q21" s="1"/>
      <c r="R21" s="11"/>
      <c r="T21" s="10" t="s">
        <v>9</v>
      </c>
      <c r="U21" s="80" t="s">
        <v>215</v>
      </c>
      <c r="V21" s="10" t="s">
        <v>248</v>
      </c>
      <c r="W21" s="26" t="s">
        <v>145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147</v>
      </c>
      <c r="E22" s="86">
        <v>4.75</v>
      </c>
      <c r="F22" s="24"/>
      <c r="G22" s="77">
        <v>20</v>
      </c>
      <c r="H22" s="160">
        <v>15</v>
      </c>
      <c r="K22" s="31" t="s">
        <v>10</v>
      </c>
      <c r="L22" s="104" t="s">
        <v>205</v>
      </c>
      <c r="M22" s="10" t="s">
        <v>162</v>
      </c>
      <c r="N22" s="1" t="s">
        <v>86</v>
      </c>
      <c r="O22" s="11">
        <v>3</v>
      </c>
      <c r="P22" s="17" t="s">
        <v>93</v>
      </c>
      <c r="Q22" s="1" t="s">
        <v>57</v>
      </c>
      <c r="R22" s="11" t="s">
        <v>58</v>
      </c>
      <c r="T22" s="10" t="s">
        <v>10</v>
      </c>
      <c r="U22" s="80" t="s">
        <v>216</v>
      </c>
      <c r="V22" s="10" t="s">
        <v>10</v>
      </c>
      <c r="W22" s="26" t="s">
        <v>109</v>
      </c>
      <c r="X22" s="11">
        <v>3</v>
      </c>
      <c r="Y22" s="17" t="s">
        <v>51</v>
      </c>
      <c r="Z22" s="1" t="s">
        <v>168</v>
      </c>
      <c r="AA22" s="11"/>
    </row>
    <row r="23" spans="2:27">
      <c r="D23" s="85" t="s">
        <v>148</v>
      </c>
      <c r="E23" s="86">
        <v>1.63</v>
      </c>
      <c r="F23" s="24"/>
      <c r="G23" s="77">
        <v>21</v>
      </c>
      <c r="H23" s="160">
        <v>15</v>
      </c>
      <c r="K23" s="31" t="s">
        <v>11</v>
      </c>
      <c r="L23" s="77" t="s">
        <v>206</v>
      </c>
      <c r="M23" s="1"/>
      <c r="N23" s="1"/>
      <c r="O23" s="1"/>
      <c r="P23" s="109" t="s">
        <v>93</v>
      </c>
      <c r="Q23" s="1"/>
      <c r="R23" s="11"/>
      <c r="T23" s="10" t="s">
        <v>11</v>
      </c>
      <c r="U23" s="80" t="s">
        <v>217</v>
      </c>
      <c r="V23" s="10" t="s">
        <v>249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137</v>
      </c>
      <c r="E24" s="86">
        <v>5.25</v>
      </c>
      <c r="F24" s="24"/>
      <c r="G24" s="77">
        <v>22</v>
      </c>
      <c r="H24" s="160">
        <v>15</v>
      </c>
      <c r="K24" s="31" t="s">
        <v>45</v>
      </c>
      <c r="L24" s="1" t="s">
        <v>207</v>
      </c>
      <c r="M24" s="30" t="s">
        <v>181</v>
      </c>
      <c r="N24" s="1" t="s">
        <v>86</v>
      </c>
      <c r="O24" s="1">
        <v>2</v>
      </c>
      <c r="P24" s="109" t="s">
        <v>93</v>
      </c>
      <c r="Q24" s="1" t="s">
        <v>57</v>
      </c>
      <c r="R24" s="23" t="s">
        <v>184</v>
      </c>
      <c r="T24" s="10" t="s">
        <v>12</v>
      </c>
      <c r="U24" s="80" t="s">
        <v>218</v>
      </c>
      <c r="V24" s="10" t="s">
        <v>12</v>
      </c>
      <c r="W24" s="26" t="s">
        <v>136</v>
      </c>
      <c r="X24" s="11">
        <v>3</v>
      </c>
      <c r="Y24" s="17" t="s">
        <v>52</v>
      </c>
      <c r="Z24" s="1" t="s">
        <v>123</v>
      </c>
      <c r="AA24" s="11"/>
    </row>
    <row r="25" spans="2:27" ht="14.25" thickBot="1">
      <c r="D25" s="85" t="s">
        <v>135</v>
      </c>
      <c r="E25" s="86"/>
      <c r="F25" s="24"/>
      <c r="G25" s="77">
        <v>23</v>
      </c>
      <c r="H25" s="160">
        <v>15</v>
      </c>
      <c r="K25" s="32" t="s">
        <v>46</v>
      </c>
      <c r="L25" s="43" t="s">
        <v>208</v>
      </c>
      <c r="M25" s="118" t="s">
        <v>181</v>
      </c>
      <c r="N25" s="43"/>
      <c r="O25" s="43"/>
      <c r="P25" s="117" t="s">
        <v>93</v>
      </c>
      <c r="Q25" s="43"/>
      <c r="R25" s="7"/>
      <c r="T25" s="10" t="s">
        <v>13</v>
      </c>
      <c r="U25" s="80" t="s">
        <v>219</v>
      </c>
      <c r="V25" s="10" t="s">
        <v>250</v>
      </c>
      <c r="W25" s="26" t="s">
        <v>136</v>
      </c>
      <c r="X25" s="11">
        <v>1</v>
      </c>
      <c r="Y25" s="17" t="s">
        <v>52</v>
      </c>
      <c r="Z25" s="1" t="s">
        <v>124</v>
      </c>
      <c r="AA25" s="11"/>
    </row>
    <row r="26" spans="2:27" ht="27">
      <c r="D26" s="85" t="s">
        <v>149</v>
      </c>
      <c r="E26" s="86"/>
      <c r="F26" s="24"/>
      <c r="G26" s="77">
        <v>24</v>
      </c>
      <c r="H26" s="160">
        <v>15</v>
      </c>
      <c r="T26" s="10" t="s">
        <v>14</v>
      </c>
      <c r="U26" s="80" t="s">
        <v>220</v>
      </c>
      <c r="V26" s="10" t="s">
        <v>14</v>
      </c>
      <c r="W26" s="26" t="s">
        <v>141</v>
      </c>
      <c r="X26" s="11">
        <v>3</v>
      </c>
      <c r="Y26" s="17" t="s">
        <v>52</v>
      </c>
      <c r="Z26" s="2" t="s">
        <v>120</v>
      </c>
      <c r="AA26" s="23" t="s">
        <v>90</v>
      </c>
    </row>
    <row r="27" spans="2:27" ht="27">
      <c r="D27" s="85" t="s">
        <v>150</v>
      </c>
      <c r="E27" s="86"/>
      <c r="F27" s="24"/>
      <c r="G27" s="77">
        <v>25</v>
      </c>
      <c r="H27" s="160">
        <v>15</v>
      </c>
      <c r="T27" s="10" t="s">
        <v>15</v>
      </c>
      <c r="U27" s="80" t="s">
        <v>221</v>
      </c>
      <c r="V27" s="10" t="s">
        <v>251</v>
      </c>
      <c r="W27" s="26" t="s">
        <v>141</v>
      </c>
      <c r="X27" s="11">
        <v>1</v>
      </c>
      <c r="Y27" s="17" t="s">
        <v>52</v>
      </c>
      <c r="Z27" s="33" t="s">
        <v>91</v>
      </c>
      <c r="AA27" s="23" t="s">
        <v>90</v>
      </c>
    </row>
    <row r="28" spans="2:27" ht="41.25" thickBot="1">
      <c r="D28" s="87" t="s">
        <v>151</v>
      </c>
      <c r="E28" s="88"/>
      <c r="F28" s="24"/>
      <c r="G28" s="77">
        <v>26</v>
      </c>
      <c r="H28" s="160">
        <v>15</v>
      </c>
      <c r="T28" s="55" t="s">
        <v>92</v>
      </c>
      <c r="U28" s="90" t="s">
        <v>222</v>
      </c>
      <c r="V28" s="111" t="s">
        <v>173</v>
      </c>
      <c r="W28" s="56" t="s">
        <v>19</v>
      </c>
      <c r="X28" s="57">
        <v>1</v>
      </c>
      <c r="Y28" s="58" t="s">
        <v>93</v>
      </c>
      <c r="Z28" s="56" t="s">
        <v>94</v>
      </c>
      <c r="AA28" s="59" t="s">
        <v>95</v>
      </c>
    </row>
    <row r="29" spans="2:27" ht="27" customHeight="1">
      <c r="G29" s="77">
        <v>27</v>
      </c>
      <c r="H29" s="160">
        <v>15</v>
      </c>
      <c r="T29" s="34" t="s">
        <v>92</v>
      </c>
      <c r="U29" s="61" t="s">
        <v>222</v>
      </c>
      <c r="V29" s="34" t="s">
        <v>101</v>
      </c>
      <c r="W29" s="36" t="s">
        <v>19</v>
      </c>
      <c r="X29" s="37">
        <v>1</v>
      </c>
      <c r="Y29" s="41" t="s">
        <v>93</v>
      </c>
      <c r="Z29" s="36" t="s">
        <v>169</v>
      </c>
      <c r="AA29" s="40" t="s">
        <v>171</v>
      </c>
    </row>
    <row r="30" spans="2:27">
      <c r="G30" s="77">
        <v>28</v>
      </c>
      <c r="H30" s="160">
        <v>15</v>
      </c>
      <c r="T30" s="31" t="s">
        <v>99</v>
      </c>
      <c r="U30" s="80" t="s">
        <v>222</v>
      </c>
      <c r="V30" s="31" t="s">
        <v>99</v>
      </c>
      <c r="W30" s="1" t="s">
        <v>139</v>
      </c>
      <c r="X30" s="29">
        <v>3</v>
      </c>
      <c r="Y30" s="42" t="s">
        <v>52</v>
      </c>
      <c r="Z30" s="30" t="s">
        <v>125</v>
      </c>
      <c r="AA30" s="44" t="s">
        <v>102</v>
      </c>
    </row>
    <row r="31" spans="2:27">
      <c r="G31" s="77">
        <v>31</v>
      </c>
      <c r="H31" s="160">
        <v>15</v>
      </c>
      <c r="T31" s="31" t="s">
        <v>100</v>
      </c>
      <c r="U31" s="80" t="s">
        <v>222</v>
      </c>
      <c r="V31" s="31" t="s">
        <v>253</v>
      </c>
      <c r="W31" s="1" t="s">
        <v>139</v>
      </c>
      <c r="X31" s="29">
        <v>1</v>
      </c>
      <c r="Y31" s="42" t="s">
        <v>52</v>
      </c>
      <c r="Z31" s="30" t="s">
        <v>115</v>
      </c>
      <c r="AA31" s="44" t="s">
        <v>103</v>
      </c>
    </row>
    <row r="32" spans="2:27">
      <c r="G32" s="77">
        <v>32</v>
      </c>
      <c r="H32" s="160">
        <v>15</v>
      </c>
      <c r="T32" s="31" t="s">
        <v>113</v>
      </c>
      <c r="U32" s="80" t="s">
        <v>222</v>
      </c>
      <c r="V32" s="31" t="s">
        <v>113</v>
      </c>
      <c r="W32" s="1" t="s">
        <v>141</v>
      </c>
      <c r="X32" s="29">
        <v>3</v>
      </c>
      <c r="Y32" s="42" t="s">
        <v>52</v>
      </c>
      <c r="Z32" s="30" t="s">
        <v>122</v>
      </c>
      <c r="AA32" s="44" t="s">
        <v>104</v>
      </c>
    </row>
    <row r="33" spans="7:28">
      <c r="G33" s="77">
        <v>33</v>
      </c>
      <c r="H33" s="160">
        <v>15</v>
      </c>
      <c r="T33" s="31" t="s">
        <v>114</v>
      </c>
      <c r="U33" s="80" t="s">
        <v>222</v>
      </c>
      <c r="V33" s="31" t="s">
        <v>254</v>
      </c>
      <c r="W33" s="1" t="s">
        <v>298</v>
      </c>
      <c r="X33" s="29">
        <v>1</v>
      </c>
      <c r="Y33" s="42" t="s">
        <v>52</v>
      </c>
      <c r="Z33" s="30" t="s">
        <v>121</v>
      </c>
      <c r="AA33" s="44" t="s">
        <v>104</v>
      </c>
    </row>
    <row r="34" spans="7:28" ht="27">
      <c r="G34" s="77">
        <v>34</v>
      </c>
      <c r="H34" s="160">
        <v>15</v>
      </c>
      <c r="T34" s="31" t="s">
        <v>105</v>
      </c>
      <c r="U34" s="80" t="s">
        <v>222</v>
      </c>
      <c r="V34" s="31" t="s">
        <v>105</v>
      </c>
      <c r="W34" s="1" t="s">
        <v>109</v>
      </c>
      <c r="X34" s="29">
        <v>3</v>
      </c>
      <c r="Y34" s="42" t="s">
        <v>53</v>
      </c>
      <c r="Z34" s="33" t="s">
        <v>116</v>
      </c>
      <c r="AA34" s="11" t="s">
        <v>108</v>
      </c>
    </row>
    <row r="35" spans="7:28" ht="27">
      <c r="G35" s="77">
        <v>35</v>
      </c>
      <c r="H35" s="160">
        <v>15</v>
      </c>
      <c r="T35" s="34" t="s">
        <v>106</v>
      </c>
      <c r="U35" s="91" t="s">
        <v>222</v>
      </c>
      <c r="V35" s="34" t="s">
        <v>255</v>
      </c>
      <c r="W35" s="48"/>
      <c r="X35" s="37"/>
      <c r="Y35" s="41" t="s">
        <v>53</v>
      </c>
      <c r="Z35" s="39" t="s">
        <v>116</v>
      </c>
      <c r="AA35" s="35" t="s">
        <v>108</v>
      </c>
    </row>
    <row r="36" spans="7:28">
      <c r="G36" s="77">
        <v>36</v>
      </c>
      <c r="H36" s="160">
        <v>15</v>
      </c>
      <c r="T36" s="34" t="s">
        <v>133</v>
      </c>
      <c r="U36" s="91" t="s">
        <v>223</v>
      </c>
      <c r="V36" s="106" t="s">
        <v>166</v>
      </c>
      <c r="W36" s="36" t="s">
        <v>142</v>
      </c>
      <c r="X36" s="37">
        <v>3</v>
      </c>
      <c r="Y36" s="38" t="s">
        <v>53</v>
      </c>
      <c r="Z36" s="116" t="s">
        <v>185</v>
      </c>
      <c r="AA36" s="40"/>
      <c r="AB36" s="45"/>
    </row>
    <row r="37" spans="7:28">
      <c r="G37" s="77">
        <v>37</v>
      </c>
      <c r="H37" s="160">
        <v>15</v>
      </c>
      <c r="T37" s="31" t="s">
        <v>165</v>
      </c>
      <c r="U37" s="80" t="s">
        <v>224</v>
      </c>
      <c r="V37" s="106" t="s">
        <v>260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60">
        <v>15</v>
      </c>
      <c r="T38" s="49" t="s">
        <v>163</v>
      </c>
      <c r="U38" s="81" t="s">
        <v>225</v>
      </c>
      <c r="V38" s="110" t="s">
        <v>167</v>
      </c>
      <c r="W38" s="3" t="s">
        <v>142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60">
        <v>15</v>
      </c>
      <c r="T39" s="31" t="s">
        <v>164</v>
      </c>
      <c r="U39" s="77" t="s">
        <v>226</v>
      </c>
      <c r="V39" s="110" t="s">
        <v>259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60">
        <v>15</v>
      </c>
      <c r="T40" s="131" t="s">
        <v>45</v>
      </c>
      <c r="U40" s="131" t="s">
        <v>227</v>
      </c>
      <c r="V40" s="131" t="s">
        <v>181</v>
      </c>
      <c r="W40" s="131" t="s">
        <v>143</v>
      </c>
      <c r="X40" s="131">
        <v>1</v>
      </c>
      <c r="Y40" s="132" t="s">
        <v>53</v>
      </c>
      <c r="Z40" s="131" t="s">
        <v>57</v>
      </c>
      <c r="AA40" s="133" t="s">
        <v>184</v>
      </c>
    </row>
    <row r="41" spans="7:28" ht="13.5" customHeight="1">
      <c r="G41" s="77">
        <v>41</v>
      </c>
      <c r="H41" s="160">
        <v>15</v>
      </c>
      <c r="T41" s="131" t="s">
        <v>46</v>
      </c>
      <c r="U41" s="131" t="s">
        <v>228</v>
      </c>
      <c r="V41" s="131" t="s">
        <v>258</v>
      </c>
      <c r="W41" s="131"/>
      <c r="X41" s="131"/>
      <c r="Y41" s="132" t="s">
        <v>53</v>
      </c>
      <c r="Z41" s="131"/>
      <c r="AA41" s="131"/>
    </row>
    <row r="42" spans="7:28" ht="13.5" customHeight="1">
      <c r="G42" s="77">
        <v>42</v>
      </c>
      <c r="H42" s="160">
        <v>3.75</v>
      </c>
      <c r="T42" s="30" t="s">
        <v>45</v>
      </c>
      <c r="U42" s="1" t="s">
        <v>227</v>
      </c>
      <c r="V42" s="1" t="s">
        <v>182</v>
      </c>
      <c r="W42" s="1" t="s">
        <v>142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228</v>
      </c>
      <c r="V43" s="1" t="s">
        <v>256</v>
      </c>
      <c r="W43" s="1"/>
      <c r="X43" s="1"/>
      <c r="Y43" s="16" t="s">
        <v>53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M3:Q3"/>
    <mergeCell ref="V3:Z3"/>
    <mergeCell ref="M4:Q11"/>
    <mergeCell ref="V4:Z11"/>
    <mergeCell ref="K13:L13"/>
    <mergeCell ref="M13:O13"/>
    <mergeCell ref="Z13:Z14"/>
    <mergeCell ref="AA13:AA14"/>
    <mergeCell ref="P13:P14"/>
    <mergeCell ref="Q13:Q14"/>
    <mergeCell ref="R13:R14"/>
    <mergeCell ref="T13:U13"/>
    <mergeCell ref="V13:X13"/>
    <mergeCell ref="Y13:Y14"/>
  </mergeCells>
  <phoneticPr fontId="2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AE67"/>
  <sheetViews>
    <sheetView view="pageBreakPreview" zoomScaleNormal="100" workbookViewId="0">
      <selection activeCell="I1" sqref="I1"/>
    </sheetView>
  </sheetViews>
  <sheetFormatPr defaultRowHeight="14.25"/>
  <cols>
    <col min="1" max="1" width="5.875" style="112" customWidth="1"/>
    <col min="2" max="6" width="2" style="112" customWidth="1"/>
    <col min="7" max="7" width="8.75" style="112" customWidth="1"/>
    <col min="8" max="8" width="13.5" style="112" customWidth="1"/>
    <col min="9" max="9" width="3.25" style="112" customWidth="1"/>
    <col min="10" max="10" width="25.5" style="112" customWidth="1"/>
    <col min="11" max="11" width="7.625" style="112" customWidth="1"/>
    <col min="12" max="12" width="7.875" style="112" customWidth="1"/>
    <col min="13" max="13" width="3.75" style="112" customWidth="1"/>
    <col min="14" max="14" width="7" style="119" customWidth="1"/>
    <col min="15" max="15" width="4.5" style="119" customWidth="1"/>
    <col min="16" max="16" width="8.25" style="112" customWidth="1"/>
    <col min="17" max="17" width="4.625" style="112" customWidth="1"/>
    <col min="18" max="18" width="6" style="112" customWidth="1"/>
    <col min="19" max="19" width="6.625" style="112" customWidth="1"/>
    <col min="20" max="20" width="2.75" style="112" customWidth="1"/>
    <col min="21" max="21" width="3.25" style="112" customWidth="1"/>
    <col min="22" max="22" width="9.125" style="112" customWidth="1"/>
    <col min="23" max="23" width="2.625" style="314" customWidth="1"/>
    <col min="24" max="24" width="9" style="179"/>
    <col min="25" max="25" width="12.125" style="176" customWidth="1"/>
    <col min="26" max="26" width="11.75" style="112" bestFit="1" customWidth="1"/>
    <col min="27" max="30" width="9" style="112"/>
    <col min="31" max="31" width="9" style="296"/>
    <col min="32" max="16384" width="9" style="112"/>
  </cols>
  <sheetData>
    <row r="1" spans="1:31" customFormat="1" ht="18.75" customHeight="1">
      <c r="A1" s="294"/>
      <c r="W1" s="294"/>
      <c r="X1" s="178"/>
      <c r="Y1" s="175"/>
      <c r="AE1" s="295"/>
    </row>
    <row r="2" spans="1:31" customFormat="1" ht="3.75" customHeight="1">
      <c r="G2" s="308"/>
      <c r="H2" s="202"/>
      <c r="I2" s="200"/>
      <c r="J2" s="200"/>
      <c r="K2" s="200"/>
      <c r="L2" s="200"/>
      <c r="M2" s="200"/>
      <c r="W2" s="294"/>
      <c r="X2" s="178"/>
      <c r="Y2" s="175"/>
      <c r="AE2" s="295"/>
    </row>
    <row r="3" spans="1:31" customFormat="1" ht="38.25" customHeight="1">
      <c r="B3" s="24"/>
      <c r="C3" s="24"/>
      <c r="D3" s="277"/>
      <c r="E3" s="278"/>
      <c r="F3" s="278"/>
      <c r="G3" s="137"/>
      <c r="H3" s="195"/>
      <c r="I3" s="195"/>
      <c r="J3" s="195"/>
      <c r="K3" s="195"/>
      <c r="L3" s="195"/>
      <c r="M3" s="195"/>
      <c r="N3" s="350"/>
      <c r="O3" s="350"/>
      <c r="P3" s="24"/>
      <c r="Q3" s="24"/>
      <c r="R3" s="24"/>
      <c r="S3" s="24"/>
      <c r="T3" s="24"/>
      <c r="U3" s="24"/>
      <c r="V3" s="24"/>
      <c r="W3" s="309"/>
      <c r="X3" s="178"/>
      <c r="Y3" s="175"/>
      <c r="AE3" s="295"/>
    </row>
    <row r="4" spans="1:31" customFormat="1" ht="6.75" customHeight="1" thickBot="1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94"/>
      <c r="X4" s="178"/>
      <c r="Y4" s="175"/>
      <c r="AE4" s="295"/>
    </row>
    <row r="5" spans="1:31" customFormat="1" ht="24.75" customHeight="1">
      <c r="B5" s="181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358"/>
      <c r="S5" s="358"/>
      <c r="T5" s="358"/>
      <c r="U5" s="358"/>
      <c r="V5" s="359"/>
      <c r="W5" s="294"/>
      <c r="X5" s="178"/>
      <c r="Y5" s="175"/>
      <c r="AE5" s="295"/>
    </row>
    <row r="6" spans="1:31" customFormat="1" ht="3.75" customHeight="1">
      <c r="B6" s="183"/>
      <c r="C6" s="24"/>
      <c r="D6" s="192"/>
      <c r="E6" s="184"/>
      <c r="F6" s="184"/>
      <c r="G6" s="184"/>
      <c r="H6" s="185"/>
      <c r="I6" s="185"/>
      <c r="J6" s="185"/>
      <c r="K6" s="185"/>
      <c r="L6" s="185"/>
      <c r="M6" s="185"/>
      <c r="N6" s="24"/>
      <c r="O6" s="24"/>
      <c r="P6" s="24"/>
      <c r="Q6" s="24"/>
      <c r="R6" s="24"/>
      <c r="S6" s="24"/>
      <c r="T6" s="24"/>
      <c r="U6" s="24"/>
      <c r="V6" s="186"/>
      <c r="W6" s="309"/>
      <c r="X6" s="178"/>
      <c r="Y6" s="175"/>
      <c r="AE6" s="295"/>
    </row>
    <row r="7" spans="1:31" customFormat="1" ht="4.5" customHeight="1">
      <c r="B7" s="183"/>
      <c r="C7" s="24"/>
      <c r="D7" s="192"/>
      <c r="E7" s="184"/>
      <c r="F7" s="184"/>
      <c r="G7" s="184"/>
      <c r="H7" s="185"/>
      <c r="I7" s="185"/>
      <c r="J7" s="185"/>
      <c r="K7" s="185"/>
      <c r="L7" s="185"/>
      <c r="M7" s="185"/>
      <c r="N7" s="24"/>
      <c r="O7" s="24"/>
      <c r="P7" s="24"/>
      <c r="Q7" s="24"/>
      <c r="R7" s="24"/>
      <c r="S7" s="24"/>
      <c r="T7" s="24"/>
      <c r="U7" s="24"/>
      <c r="V7" s="186"/>
      <c r="W7" s="309"/>
      <c r="X7" s="178"/>
      <c r="Y7" s="175"/>
      <c r="AE7" s="295"/>
    </row>
    <row r="8" spans="1:31" customFormat="1" ht="21.75" customHeight="1">
      <c r="B8" s="183"/>
      <c r="C8" s="24"/>
      <c r="D8" s="192"/>
      <c r="E8" s="184"/>
      <c r="F8" s="184"/>
      <c r="G8" s="184"/>
      <c r="H8" s="351"/>
      <c r="I8" s="351"/>
      <c r="J8" s="351"/>
      <c r="K8" s="351"/>
      <c r="L8" s="351"/>
      <c r="M8" s="351"/>
      <c r="N8" s="352"/>
      <c r="O8" s="352"/>
      <c r="P8" s="267"/>
      <c r="Q8" s="267"/>
      <c r="R8" s="268"/>
      <c r="S8" s="268"/>
      <c r="T8" s="268"/>
      <c r="U8" s="268"/>
      <c r="V8" s="269"/>
      <c r="W8" s="309"/>
      <c r="X8" s="178"/>
      <c r="Y8" s="175"/>
      <c r="AE8" s="295"/>
    </row>
    <row r="9" spans="1:31" customFormat="1" ht="21.75" customHeight="1">
      <c r="B9" s="183"/>
      <c r="C9" s="24"/>
      <c r="D9" s="192"/>
      <c r="E9" s="184"/>
      <c r="F9" s="184"/>
      <c r="G9" s="184"/>
      <c r="H9" s="185"/>
      <c r="I9" s="185"/>
      <c r="J9" s="185"/>
      <c r="K9" s="185"/>
      <c r="L9" s="185"/>
      <c r="M9" s="185"/>
      <c r="N9" s="24"/>
      <c r="O9" s="24"/>
      <c r="P9" s="268"/>
      <c r="Q9" s="268"/>
      <c r="R9" s="268"/>
      <c r="S9" s="268"/>
      <c r="T9" s="268"/>
      <c r="U9" s="268"/>
      <c r="V9" s="269"/>
      <c r="W9" s="309"/>
      <c r="X9" s="178"/>
      <c r="Y9" s="175"/>
      <c r="AE9" s="295"/>
    </row>
    <row r="10" spans="1:31" customFormat="1" ht="21.75" customHeight="1">
      <c r="B10" s="183"/>
      <c r="C10" s="24"/>
      <c r="D10" s="192"/>
      <c r="E10" s="184"/>
      <c r="F10" s="184"/>
      <c r="G10" s="184"/>
      <c r="H10" s="273"/>
      <c r="I10" s="273"/>
      <c r="J10" s="288" t="s">
        <v>344</v>
      </c>
      <c r="K10" s="273"/>
      <c r="L10" s="273"/>
      <c r="M10" s="273"/>
      <c r="N10" s="274"/>
      <c r="O10" s="274"/>
      <c r="P10" s="268"/>
      <c r="Q10" s="268"/>
      <c r="R10" s="268"/>
      <c r="S10" s="268"/>
      <c r="T10" s="268"/>
      <c r="U10" s="268"/>
      <c r="V10" s="269"/>
      <c r="W10" s="309"/>
      <c r="X10" s="178"/>
      <c r="Y10" s="175"/>
      <c r="AE10" s="295"/>
    </row>
    <row r="11" spans="1:31" customFormat="1" ht="21.75" customHeight="1">
      <c r="B11" s="183"/>
      <c r="C11" s="24"/>
      <c r="D11" s="192"/>
      <c r="E11" s="184"/>
      <c r="F11" s="184"/>
      <c r="G11" s="184"/>
      <c r="H11" s="185"/>
      <c r="I11" s="185"/>
      <c r="J11" s="185"/>
      <c r="K11" s="185"/>
      <c r="L11" s="185"/>
      <c r="M11" s="185"/>
      <c r="N11" s="24"/>
      <c r="O11" s="24"/>
      <c r="P11" s="268"/>
      <c r="Q11" s="268"/>
      <c r="R11" s="268"/>
      <c r="S11" s="268"/>
      <c r="T11" s="268"/>
      <c r="U11" s="268"/>
      <c r="V11" s="269"/>
      <c r="W11" s="309"/>
      <c r="X11" s="178"/>
      <c r="Y11" s="175"/>
      <c r="AE11" s="295"/>
    </row>
    <row r="12" spans="1:31" customFormat="1" ht="21.75" customHeight="1">
      <c r="B12" s="183"/>
      <c r="C12" s="24"/>
      <c r="D12" s="192"/>
      <c r="E12" s="184"/>
      <c r="F12" s="184"/>
      <c r="G12" s="287"/>
      <c r="H12" s="271"/>
      <c r="I12" s="360"/>
      <c r="J12" s="360"/>
      <c r="K12" s="360"/>
      <c r="L12" s="360"/>
      <c r="M12" s="360"/>
      <c r="N12" s="360"/>
      <c r="O12" s="360"/>
      <c r="P12" s="360"/>
      <c r="Q12" s="360"/>
      <c r="R12" s="360"/>
      <c r="S12" s="360"/>
      <c r="T12" s="360"/>
      <c r="U12" s="360"/>
      <c r="V12" s="269"/>
      <c r="W12" s="309"/>
      <c r="X12" s="178"/>
      <c r="Y12" s="175"/>
      <c r="AE12" s="295"/>
    </row>
    <row r="13" spans="1:31" customFormat="1" ht="21.75" customHeight="1">
      <c r="B13" s="183"/>
      <c r="C13" s="24"/>
      <c r="D13" s="192"/>
      <c r="E13" s="184"/>
      <c r="F13" s="184"/>
      <c r="G13" s="184"/>
      <c r="H13" s="272"/>
      <c r="I13" s="360"/>
      <c r="J13" s="360"/>
      <c r="K13" s="360"/>
      <c r="L13" s="360"/>
      <c r="M13" s="360"/>
      <c r="N13" s="360"/>
      <c r="O13" s="360"/>
      <c r="P13" s="360"/>
      <c r="Q13" s="360"/>
      <c r="R13" s="360"/>
      <c r="S13" s="360"/>
      <c r="T13" s="360"/>
      <c r="U13" s="360"/>
      <c r="V13" s="269"/>
      <c r="W13" s="309"/>
      <c r="X13" s="178"/>
      <c r="Y13" s="175"/>
      <c r="AE13" s="295"/>
    </row>
    <row r="14" spans="1:31" customFormat="1" ht="21.75" customHeight="1">
      <c r="B14" s="183"/>
      <c r="C14" s="24"/>
      <c r="D14" s="192"/>
      <c r="E14" s="184"/>
      <c r="F14" s="184"/>
      <c r="G14" s="287" t="s">
        <v>343</v>
      </c>
      <c r="H14" s="275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269"/>
      <c r="W14" s="309"/>
      <c r="X14" s="178"/>
      <c r="Y14" s="175"/>
      <c r="AE14" s="295"/>
    </row>
    <row r="15" spans="1:31" customFormat="1" ht="21.75" customHeight="1">
      <c r="B15" s="183"/>
      <c r="C15" s="24"/>
      <c r="D15" s="191"/>
      <c r="E15" s="24"/>
      <c r="F15" s="24"/>
      <c r="G15" s="184"/>
      <c r="H15" s="276"/>
      <c r="I15" s="360"/>
      <c r="J15" s="360"/>
      <c r="K15" s="360"/>
      <c r="L15" s="360"/>
      <c r="M15" s="360"/>
      <c r="N15" s="360"/>
      <c r="O15" s="360"/>
      <c r="P15" s="360"/>
      <c r="Q15" s="360"/>
      <c r="R15" s="360"/>
      <c r="S15" s="360"/>
      <c r="T15" s="360"/>
      <c r="U15" s="360"/>
      <c r="V15" s="269"/>
      <c r="W15" s="309"/>
      <c r="X15" s="178"/>
      <c r="Y15" s="175"/>
      <c r="AE15" s="295"/>
    </row>
    <row r="16" spans="1:31" customFormat="1" ht="21.75" customHeight="1">
      <c r="B16" s="183"/>
      <c r="C16" s="24"/>
      <c r="D16" s="191"/>
      <c r="E16" s="24"/>
      <c r="F16" s="24"/>
      <c r="G16" s="24"/>
      <c r="H16" s="351"/>
      <c r="I16" s="351"/>
      <c r="J16" s="351"/>
      <c r="K16" s="351"/>
      <c r="L16" s="351"/>
      <c r="M16" s="351"/>
      <c r="N16" s="352"/>
      <c r="O16" s="352"/>
      <c r="P16" s="268"/>
      <c r="Q16" s="268"/>
      <c r="R16" s="268"/>
      <c r="S16" s="268"/>
      <c r="T16" s="268"/>
      <c r="U16" s="268"/>
      <c r="V16" s="269"/>
      <c r="W16" s="309"/>
      <c r="X16" s="178"/>
      <c r="Y16" s="175"/>
      <c r="AE16" s="295"/>
    </row>
    <row r="17" spans="2:31" customFormat="1" ht="21.75" customHeight="1">
      <c r="B17" s="183"/>
      <c r="C17" s="24"/>
      <c r="D17" s="191"/>
      <c r="E17" s="24"/>
      <c r="F17" s="24"/>
      <c r="G17" s="24"/>
      <c r="H17" s="185"/>
      <c r="I17" s="185"/>
      <c r="J17" s="185"/>
      <c r="K17" s="185"/>
      <c r="L17" s="185"/>
      <c r="M17" s="185"/>
      <c r="N17" s="24"/>
      <c r="O17" s="24"/>
      <c r="P17" s="268"/>
      <c r="Q17" s="268"/>
      <c r="R17" s="268"/>
      <c r="S17" s="268"/>
      <c r="T17" s="268"/>
      <c r="U17" s="268"/>
      <c r="V17" s="269"/>
      <c r="W17" s="309"/>
      <c r="X17" s="178"/>
      <c r="Y17" s="175"/>
      <c r="AE17" s="295"/>
    </row>
    <row r="18" spans="2:31" customFormat="1" ht="21.75" customHeight="1">
      <c r="B18" s="183"/>
      <c r="C18" s="24"/>
      <c r="D18" s="191"/>
      <c r="E18" s="24"/>
      <c r="F18" s="24"/>
      <c r="G18" s="24"/>
      <c r="H18" s="198"/>
      <c r="I18" s="198"/>
      <c r="J18" s="198"/>
      <c r="K18" s="198"/>
      <c r="L18" s="198"/>
      <c r="M18" s="198"/>
      <c r="N18" s="24"/>
      <c r="O18" s="24"/>
      <c r="P18" s="268"/>
      <c r="Q18" s="268"/>
      <c r="R18" s="268"/>
      <c r="S18" s="268"/>
      <c r="T18" s="268"/>
      <c r="U18" s="268"/>
      <c r="V18" s="269"/>
      <c r="W18" s="309"/>
      <c r="X18" s="178"/>
      <c r="Y18" s="175"/>
      <c r="AE18" s="295"/>
    </row>
    <row r="19" spans="2:31" customFormat="1" ht="21.75" customHeight="1">
      <c r="B19" s="183"/>
      <c r="C19" s="24"/>
      <c r="D19" s="191"/>
      <c r="E19" s="24"/>
      <c r="F19" s="24"/>
      <c r="G19" s="24"/>
      <c r="H19" s="193"/>
      <c r="I19" s="193"/>
      <c r="J19" s="193"/>
      <c r="K19" s="193"/>
      <c r="L19" s="193"/>
      <c r="M19" s="193"/>
      <c r="N19" s="24"/>
      <c r="O19" s="24"/>
      <c r="P19" s="268"/>
      <c r="Q19" s="268"/>
      <c r="R19" s="268"/>
      <c r="S19" s="268"/>
      <c r="T19" s="268"/>
      <c r="U19" s="268"/>
      <c r="V19" s="269"/>
      <c r="W19" s="309"/>
      <c r="X19" s="178"/>
      <c r="Y19" s="175"/>
      <c r="AE19" s="295"/>
    </row>
    <row r="20" spans="2:31" customFormat="1" ht="21.75" customHeight="1">
      <c r="B20" s="183"/>
      <c r="C20" s="24"/>
      <c r="D20" s="191"/>
      <c r="E20" s="24"/>
      <c r="F20" s="24"/>
      <c r="G20" s="24"/>
      <c r="H20" s="198"/>
      <c r="I20" s="201"/>
      <c r="J20" s="198"/>
      <c r="K20" s="198"/>
      <c r="L20" s="198"/>
      <c r="M20" s="198"/>
      <c r="N20" s="270"/>
      <c r="O20" s="270"/>
      <c r="P20" s="268"/>
      <c r="Q20" s="268"/>
      <c r="R20" s="268"/>
      <c r="S20" s="268"/>
      <c r="T20" s="268"/>
      <c r="U20" s="268"/>
      <c r="V20" s="269"/>
      <c r="W20" s="309"/>
      <c r="X20" s="178"/>
      <c r="Y20" s="175"/>
      <c r="AE20" s="295"/>
    </row>
    <row r="21" spans="2:31" customFormat="1" ht="21.75" customHeight="1">
      <c r="B21" s="183"/>
      <c r="C21" s="24"/>
      <c r="D21" s="191"/>
      <c r="E21" s="24"/>
      <c r="F21" s="24"/>
      <c r="G21" s="24"/>
      <c r="H21" s="185"/>
      <c r="I21" s="185"/>
      <c r="J21" s="185"/>
      <c r="K21" s="185"/>
      <c r="L21" s="185"/>
      <c r="M21" s="185"/>
      <c r="N21" s="24"/>
      <c r="O21" s="24"/>
      <c r="P21" s="268"/>
      <c r="Q21" s="268"/>
      <c r="R21" s="268"/>
      <c r="S21" s="268"/>
      <c r="T21" s="268"/>
      <c r="U21" s="268"/>
      <c r="V21" s="269"/>
      <c r="W21" s="309"/>
      <c r="X21" s="178"/>
      <c r="Y21" s="175"/>
      <c r="AE21" s="295"/>
    </row>
    <row r="22" spans="2:31" customFormat="1" ht="21.75" customHeight="1">
      <c r="B22" s="183"/>
      <c r="C22" s="24"/>
      <c r="D22" s="191"/>
      <c r="E22" s="24"/>
      <c r="F22" s="24"/>
      <c r="G22" s="24"/>
      <c r="H22" s="185"/>
      <c r="I22" s="185"/>
      <c r="J22" s="185"/>
      <c r="K22" s="185"/>
      <c r="L22" s="185"/>
      <c r="M22" s="185"/>
      <c r="N22" s="24"/>
      <c r="O22" s="24"/>
      <c r="P22" s="268"/>
      <c r="Q22" s="268"/>
      <c r="R22" s="268"/>
      <c r="S22" s="268"/>
      <c r="T22" s="268"/>
      <c r="U22" s="268"/>
      <c r="V22" s="269"/>
      <c r="W22" s="309"/>
      <c r="X22" s="178"/>
      <c r="Y22" s="175"/>
      <c r="AE22" s="295"/>
    </row>
    <row r="23" spans="2:31" customFormat="1" ht="21.75" customHeight="1">
      <c r="B23" s="183"/>
      <c r="C23" s="24"/>
      <c r="D23" s="194"/>
      <c r="E23" s="24"/>
      <c r="F23" s="24"/>
      <c r="G23" s="24"/>
      <c r="H23" s="185"/>
      <c r="I23" s="185"/>
      <c r="J23" s="203"/>
      <c r="K23" s="203"/>
      <c r="L23" s="203"/>
      <c r="M23" s="203"/>
      <c r="N23" s="24"/>
      <c r="O23" s="24"/>
      <c r="P23" s="268"/>
      <c r="Q23" s="268"/>
      <c r="R23" s="268"/>
      <c r="S23" s="268"/>
      <c r="T23" s="268"/>
      <c r="U23" s="268"/>
      <c r="V23" s="269"/>
      <c r="W23" s="309"/>
      <c r="X23" s="178"/>
      <c r="Y23" s="175"/>
      <c r="AE23" s="295"/>
    </row>
    <row r="24" spans="2:31" customFormat="1" ht="21.75" customHeight="1">
      <c r="B24" s="183"/>
      <c r="C24" s="24"/>
      <c r="D24" s="191"/>
      <c r="E24" s="24"/>
      <c r="F24" s="24"/>
      <c r="G24" s="24"/>
      <c r="H24" s="185"/>
      <c r="I24" s="185"/>
      <c r="J24" s="185"/>
      <c r="K24" s="185"/>
      <c r="L24" s="185"/>
      <c r="M24" s="185"/>
      <c r="N24" s="24"/>
      <c r="O24" s="24"/>
      <c r="P24" s="268"/>
      <c r="Q24" s="268"/>
      <c r="R24" s="268"/>
      <c r="S24" s="268"/>
      <c r="T24" s="268"/>
      <c r="U24" s="268"/>
      <c r="V24" s="269"/>
      <c r="W24" s="309"/>
      <c r="X24" s="178"/>
      <c r="Y24" s="175"/>
      <c r="AE24" s="295"/>
    </row>
    <row r="25" spans="2:31" customFormat="1" ht="21.75" customHeight="1">
      <c r="B25" s="183"/>
      <c r="C25" s="24"/>
      <c r="D25" s="191"/>
      <c r="E25" s="24"/>
      <c r="F25" s="24"/>
      <c r="G25" s="24"/>
      <c r="H25" s="185"/>
      <c r="I25" s="185"/>
      <c r="J25" s="203"/>
      <c r="K25" s="203"/>
      <c r="L25" s="203"/>
      <c r="M25" s="203"/>
      <c r="N25" s="24"/>
      <c r="O25" s="24"/>
      <c r="P25" s="268"/>
      <c r="Q25" s="268"/>
      <c r="R25" s="268"/>
      <c r="S25" s="268"/>
      <c r="T25" s="268"/>
      <c r="U25" s="268"/>
      <c r="V25" s="269"/>
      <c r="W25" s="309"/>
      <c r="X25" s="178"/>
      <c r="Y25" s="175"/>
      <c r="AE25" s="295"/>
    </row>
    <row r="26" spans="2:31" customFormat="1" ht="21.75" customHeight="1">
      <c r="B26" s="183"/>
      <c r="C26" s="24"/>
      <c r="D26" s="191"/>
      <c r="E26" s="24"/>
      <c r="F26" s="24"/>
      <c r="G26" s="24"/>
      <c r="H26" s="185"/>
      <c r="I26" s="185"/>
      <c r="J26" s="185"/>
      <c r="K26" s="185"/>
      <c r="L26" s="185"/>
      <c r="M26" s="185"/>
      <c r="N26" s="24"/>
      <c r="O26" s="24"/>
      <c r="P26" s="268"/>
      <c r="Q26" s="268"/>
      <c r="R26" s="268"/>
      <c r="S26" s="268"/>
      <c r="T26" s="268"/>
      <c r="U26" s="268"/>
      <c r="V26" s="269"/>
      <c r="W26" s="309"/>
      <c r="X26" s="178"/>
      <c r="Y26" s="175"/>
      <c r="AE26" s="295"/>
    </row>
    <row r="27" spans="2:31" customFormat="1" ht="21.75" customHeight="1" thickBot="1">
      <c r="B27" s="187"/>
      <c r="C27" s="188"/>
      <c r="D27" s="196"/>
      <c r="E27" s="188"/>
      <c r="F27" s="188"/>
      <c r="G27" s="188"/>
      <c r="H27" s="197"/>
      <c r="I27" s="197"/>
      <c r="J27" s="279"/>
      <c r="K27" s="279"/>
      <c r="L27" s="279"/>
      <c r="M27" s="279"/>
      <c r="N27" s="188"/>
      <c r="O27" s="188"/>
      <c r="P27" s="280"/>
      <c r="Q27" s="280"/>
      <c r="R27" s="280"/>
      <c r="S27" s="280"/>
      <c r="T27" s="280"/>
      <c r="U27" s="280"/>
      <c r="V27" s="281"/>
      <c r="W27" s="309"/>
      <c r="X27" s="178"/>
      <c r="Y27" s="175"/>
      <c r="AE27" s="295"/>
    </row>
    <row r="28" spans="2:31" customFormat="1" ht="9" customHeight="1">
      <c r="B28" s="24"/>
      <c r="C28" s="24"/>
      <c r="D28" s="191"/>
      <c r="E28" s="24"/>
      <c r="F28" s="24"/>
      <c r="G28" s="24"/>
      <c r="H28" s="185"/>
      <c r="I28" s="185"/>
      <c r="J28" s="185"/>
      <c r="K28" s="185"/>
      <c r="L28" s="185"/>
      <c r="M28" s="185"/>
      <c r="N28" s="24"/>
      <c r="O28" s="24"/>
      <c r="P28" s="268"/>
      <c r="Q28" s="268"/>
      <c r="R28" s="268"/>
      <c r="S28" s="268"/>
      <c r="T28" s="268"/>
      <c r="U28" s="268"/>
      <c r="V28" s="268"/>
      <c r="W28" s="309"/>
      <c r="X28" s="178"/>
      <c r="Y28" s="175"/>
      <c r="AE28" s="295"/>
    </row>
    <row r="29" spans="2:31" customFormat="1" ht="18" customHeight="1">
      <c r="B29" s="24"/>
      <c r="C29" s="24"/>
      <c r="D29" s="191"/>
      <c r="E29" s="24"/>
      <c r="F29" s="24"/>
      <c r="G29" s="24"/>
      <c r="H29" s="185"/>
      <c r="I29" s="185"/>
      <c r="J29" s="185"/>
      <c r="K29" s="185"/>
      <c r="L29" s="185"/>
      <c r="M29" s="185"/>
      <c r="N29" s="24"/>
      <c r="O29" s="24"/>
      <c r="P29" s="24"/>
      <c r="Q29" s="24"/>
      <c r="R29" s="24"/>
      <c r="S29" s="24"/>
      <c r="T29" s="24"/>
      <c r="U29" s="24"/>
      <c r="V29" s="24"/>
      <c r="W29" s="309"/>
      <c r="X29" s="178"/>
      <c r="Y29" s="175"/>
      <c r="AE29" s="295"/>
    </row>
    <row r="30" spans="2:31" customFormat="1" ht="8.25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309"/>
      <c r="X30" s="178"/>
      <c r="Y30" s="175"/>
      <c r="AE30" s="295"/>
    </row>
    <row r="31" spans="2:31" customFormat="1" ht="21.75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309"/>
      <c r="X31" s="178"/>
      <c r="Y31" s="175"/>
      <c r="AE31" s="295"/>
    </row>
    <row r="32" spans="2:31" customFormat="1" ht="60.75" customHeight="1" thickBot="1">
      <c r="K32" s="265" t="s">
        <v>339</v>
      </c>
      <c r="W32" s="294"/>
      <c r="X32" s="178"/>
      <c r="Y32" s="175"/>
      <c r="AE32" s="295"/>
    </row>
    <row r="33" spans="2:31" ht="30" customHeight="1">
      <c r="B33" s="364" t="s">
        <v>303</v>
      </c>
      <c r="C33" s="365"/>
      <c r="D33" s="365"/>
      <c r="E33" s="365"/>
      <c r="F33" s="366"/>
      <c r="G33" s="367"/>
      <c r="H33" s="368"/>
      <c r="I33" s="368"/>
      <c r="J33" s="368"/>
      <c r="K33" s="368"/>
      <c r="L33" s="368"/>
      <c r="M33" s="266" t="s">
        <v>342</v>
      </c>
      <c r="N33" s="266"/>
      <c r="O33" s="266"/>
      <c r="P33" s="266"/>
      <c r="Q33" s="266"/>
      <c r="R33" s="266"/>
      <c r="S33" s="266"/>
      <c r="T33" s="235"/>
      <c r="U33" s="235"/>
      <c r="V33" s="236"/>
      <c r="W33" s="310"/>
    </row>
    <row r="34" spans="2:31" s="139" customFormat="1" ht="14.25" customHeight="1">
      <c r="B34" s="369" t="s">
        <v>305</v>
      </c>
      <c r="C34" s="370"/>
      <c r="D34" s="370"/>
      <c r="E34" s="370"/>
      <c r="F34" s="370"/>
      <c r="G34" s="370"/>
      <c r="H34" s="370"/>
      <c r="I34" s="370"/>
      <c r="J34" s="237" t="s">
        <v>157</v>
      </c>
      <c r="K34" s="237" t="s">
        <v>341</v>
      </c>
      <c r="L34" s="371" t="s">
        <v>307</v>
      </c>
      <c r="M34" s="372"/>
      <c r="N34" s="371" t="s">
        <v>306</v>
      </c>
      <c r="O34" s="372"/>
      <c r="P34" s="371" t="s">
        <v>309</v>
      </c>
      <c r="Q34" s="372"/>
      <c r="R34" s="371" t="s">
        <v>338</v>
      </c>
      <c r="S34" s="370"/>
      <c r="T34" s="370"/>
      <c r="U34" s="370"/>
      <c r="V34" s="373"/>
      <c r="W34" s="311"/>
      <c r="X34" s="180"/>
      <c r="Y34" s="177"/>
      <c r="AE34" s="297"/>
    </row>
    <row r="35" spans="2:31" s="139" customFormat="1" ht="33" customHeight="1">
      <c r="B35" s="258" t="str">
        <f>IF($Z35="共通仮設費","直接工事費",IF($Y35=0,IF($Z35="","",$Z35),""))</f>
        <v/>
      </c>
      <c r="C35" s="259" t="str">
        <f>IF($Y35=1,IF($Z35="","",$Z35),"")</f>
        <v/>
      </c>
      <c r="D35" s="259" t="str">
        <f>IF($Y35=2,IF($Z35="","",$Z35),"")</f>
        <v/>
      </c>
      <c r="E35" s="259" t="str">
        <f>IF($Y35=3,IF($Z35="","",$Z35),"")</f>
        <v/>
      </c>
      <c r="F35" s="259" t="str">
        <f>IF($Y35=4,IF($Z35="","",$Z35),"")</f>
        <v/>
      </c>
      <c r="G35" s="259" t="str">
        <f>IF($Y35=5,IF($Z35="","",$Z35),"")</f>
        <v/>
      </c>
      <c r="H35" s="259" t="str">
        <f>IF($Y35=6,IF($Z35="","",$Z35),"")</f>
        <v/>
      </c>
      <c r="I35" s="259"/>
      <c r="J35" s="261" t="str">
        <f>IF($AF35=2,"",IF($AE35="","",$AE35))</f>
        <v/>
      </c>
      <c r="K35" s="251" t="str">
        <f>IF($AF35=2,"式",IF($AG35="","",$AG35))</f>
        <v/>
      </c>
      <c r="L35" s="251"/>
      <c r="M35" s="252"/>
      <c r="N35" s="248" t="str">
        <f>IF($AF35=2,1,IF(AB35="","",IF(INT(AB35),INT(AB35),"0")))</f>
        <v/>
      </c>
      <c r="O35" s="244" t="str">
        <f>+IF(AB35="","",IF(AB35-INT(AB35),AB35-INT(AB35),""))</f>
        <v/>
      </c>
      <c r="P35" s="245"/>
      <c r="Q35" s="246"/>
      <c r="R35" s="247"/>
      <c r="S35" s="238"/>
      <c r="T35" s="361"/>
      <c r="U35" s="354"/>
      <c r="V35" s="355"/>
      <c r="W35" s="312"/>
      <c r="X35" s="180"/>
      <c r="Y35" s="177"/>
      <c r="AE35" s="297"/>
    </row>
    <row r="36" spans="2:31" s="139" customFormat="1" ht="33" customHeight="1">
      <c r="B36" s="258" t="str">
        <f t="shared" ref="B36:B47" si="0">IF($Z36="共通仮設費","直接工事費",IF($Y36=0,IF($Z36="","",$Z36),""))</f>
        <v/>
      </c>
      <c r="C36" s="259" t="str">
        <f>IF($Y36=1,IF($Z36="","",$Z36),"")</f>
        <v/>
      </c>
      <c r="D36" s="259" t="str">
        <f>IF($Y36=2,IF($Z36="","",$Z36),"")</f>
        <v/>
      </c>
      <c r="E36" s="259" t="str">
        <f>IF($Y36=3,IF($Z36="","",$Z36),"")</f>
        <v/>
      </c>
      <c r="F36" s="259" t="str">
        <f>IF($Y36=4,IF($Z36="","",$Z36),"")</f>
        <v/>
      </c>
      <c r="G36" s="259" t="str">
        <f>IF($Y36=5,IF($Z36="","",$Z36),"")</f>
        <v/>
      </c>
      <c r="H36" s="259" t="str">
        <f>IF($Y36=6,IF($Z36="","",$Z36),"")</f>
        <v/>
      </c>
      <c r="I36" s="259"/>
      <c r="J36" s="260" t="str">
        <f t="shared" ref="J36:J47" si="1">IF($AF36=2,"",IF($AE36="","",$AE36))</f>
        <v/>
      </c>
      <c r="K36" s="242" t="str">
        <f t="shared" ref="K36:K47" si="2">IF($AF36=2,"式",IF($AG36="","",$AG36))</f>
        <v/>
      </c>
      <c r="L36" s="242"/>
      <c r="M36" s="243"/>
      <c r="N36" s="248" t="str">
        <f t="shared" ref="N36:N47" si="3">IF($AF36=2,1,IF(AB36="","",IF(INT(AB36),INT(AB36),"0")))</f>
        <v/>
      </c>
      <c r="O36" s="249" t="str">
        <f>+IF(AB36="","",IF(AB36-INT(AB36),AB36-INT(AB36),""))</f>
        <v/>
      </c>
      <c r="P36" s="248"/>
      <c r="Q36" s="249"/>
      <c r="R36" s="250"/>
      <c r="S36" s="239"/>
      <c r="T36" s="353"/>
      <c r="U36" s="354"/>
      <c r="V36" s="355"/>
      <c r="W36" s="312"/>
      <c r="X36" s="180"/>
      <c r="Y36" s="177"/>
      <c r="AE36" s="297"/>
    </row>
    <row r="37" spans="2:31" s="139" customFormat="1" ht="33" customHeight="1">
      <c r="B37" s="258" t="str">
        <f t="shared" si="0"/>
        <v/>
      </c>
      <c r="C37" s="259" t="str">
        <f t="shared" ref="C37:C47" si="4">IF($Y37=1,IF($Z37="","",$Z37),"")</f>
        <v/>
      </c>
      <c r="D37" s="259" t="str">
        <f t="shared" ref="D37:D47" si="5">IF($Y37=2,IF($Z37="","",$Z37),"")</f>
        <v/>
      </c>
      <c r="E37" s="259" t="str">
        <f t="shared" ref="E37:E47" si="6">IF($Y37=3,IF($Z37="","",$Z37),"")</f>
        <v/>
      </c>
      <c r="F37" s="259" t="str">
        <f t="shared" ref="F37:F47" si="7">IF($Y37=4,IF($Z37="","",$Z37),"")</f>
        <v/>
      </c>
      <c r="G37" s="259" t="str">
        <f t="shared" ref="G37:G47" si="8">IF($Y37=5,IF($Z37="","",$Z37),"")</f>
        <v/>
      </c>
      <c r="H37" s="259" t="str">
        <f t="shared" ref="H37:H47" si="9">IF($Y37=6,IF($Z37="","",$Z37),"")</f>
        <v/>
      </c>
      <c r="I37" s="259"/>
      <c r="J37" s="260" t="str">
        <f t="shared" si="1"/>
        <v/>
      </c>
      <c r="K37" s="242" t="str">
        <f t="shared" si="2"/>
        <v/>
      </c>
      <c r="L37" s="242"/>
      <c r="M37" s="243"/>
      <c r="N37" s="248" t="str">
        <f t="shared" si="3"/>
        <v/>
      </c>
      <c r="O37" s="249" t="str">
        <f t="shared" ref="O37:O47" si="10">+IF(AB37="","",IF(AB37-INT(AB37),AB37-INT(AB37),""))</f>
        <v/>
      </c>
      <c r="P37" s="248"/>
      <c r="Q37" s="249"/>
      <c r="R37" s="250"/>
      <c r="S37" s="240"/>
      <c r="T37" s="356"/>
      <c r="U37" s="356"/>
      <c r="V37" s="357"/>
      <c r="W37" s="312"/>
      <c r="X37" s="180"/>
      <c r="Y37" s="177"/>
      <c r="AE37" s="297"/>
    </row>
    <row r="38" spans="2:31" s="139" customFormat="1" ht="33" customHeight="1">
      <c r="B38" s="258" t="str">
        <f t="shared" si="0"/>
        <v/>
      </c>
      <c r="C38" s="259" t="str">
        <f t="shared" si="4"/>
        <v/>
      </c>
      <c r="D38" s="259" t="str">
        <f t="shared" si="5"/>
        <v/>
      </c>
      <c r="E38" s="259" t="str">
        <f t="shared" si="6"/>
        <v/>
      </c>
      <c r="F38" s="259" t="str">
        <f t="shared" si="7"/>
        <v/>
      </c>
      <c r="G38" s="259" t="str">
        <f t="shared" si="8"/>
        <v/>
      </c>
      <c r="H38" s="259" t="str">
        <f t="shared" si="9"/>
        <v/>
      </c>
      <c r="I38" s="259"/>
      <c r="J38" s="260" t="str">
        <f t="shared" si="1"/>
        <v/>
      </c>
      <c r="K38" s="242" t="str">
        <f t="shared" si="2"/>
        <v/>
      </c>
      <c r="L38" s="242"/>
      <c r="M38" s="243"/>
      <c r="N38" s="248" t="str">
        <f t="shared" si="3"/>
        <v/>
      </c>
      <c r="O38" s="249" t="str">
        <f t="shared" si="10"/>
        <v/>
      </c>
      <c r="P38" s="248"/>
      <c r="Q38" s="249"/>
      <c r="R38" s="250"/>
      <c r="S38" s="239"/>
      <c r="T38" s="353"/>
      <c r="U38" s="354"/>
      <c r="V38" s="355"/>
      <c r="W38" s="312"/>
      <c r="X38" s="180"/>
      <c r="Y38" s="177"/>
      <c r="AE38" s="297"/>
    </row>
    <row r="39" spans="2:31" s="139" customFormat="1" ht="33" customHeight="1">
      <c r="B39" s="258" t="str">
        <f t="shared" si="0"/>
        <v/>
      </c>
      <c r="C39" s="259" t="str">
        <f t="shared" si="4"/>
        <v/>
      </c>
      <c r="D39" s="259" t="str">
        <f t="shared" si="5"/>
        <v/>
      </c>
      <c r="E39" s="259" t="str">
        <f t="shared" si="6"/>
        <v/>
      </c>
      <c r="F39" s="259" t="str">
        <f t="shared" si="7"/>
        <v/>
      </c>
      <c r="G39" s="259" t="str">
        <f t="shared" si="8"/>
        <v/>
      </c>
      <c r="H39" s="259" t="str">
        <f t="shared" si="9"/>
        <v/>
      </c>
      <c r="I39" s="259"/>
      <c r="J39" s="260" t="str">
        <f t="shared" si="1"/>
        <v/>
      </c>
      <c r="K39" s="242" t="str">
        <f t="shared" si="2"/>
        <v/>
      </c>
      <c r="L39" s="242"/>
      <c r="M39" s="243"/>
      <c r="N39" s="248" t="str">
        <f t="shared" si="3"/>
        <v/>
      </c>
      <c r="O39" s="249" t="str">
        <f t="shared" si="10"/>
        <v/>
      </c>
      <c r="P39" s="248"/>
      <c r="Q39" s="249"/>
      <c r="R39" s="250"/>
      <c r="S39" s="240"/>
      <c r="T39" s="356"/>
      <c r="U39" s="356"/>
      <c r="V39" s="357"/>
      <c r="W39" s="312"/>
      <c r="X39" s="180"/>
      <c r="Y39" s="177"/>
      <c r="AE39" s="297"/>
    </row>
    <row r="40" spans="2:31" s="139" customFormat="1" ht="33" customHeight="1">
      <c r="B40" s="258" t="str">
        <f t="shared" si="0"/>
        <v/>
      </c>
      <c r="C40" s="259" t="str">
        <f t="shared" si="4"/>
        <v/>
      </c>
      <c r="D40" s="259" t="str">
        <f t="shared" si="5"/>
        <v/>
      </c>
      <c r="E40" s="259" t="str">
        <f t="shared" si="6"/>
        <v/>
      </c>
      <c r="F40" s="259" t="str">
        <f t="shared" si="7"/>
        <v/>
      </c>
      <c r="G40" s="259" t="str">
        <f t="shared" si="8"/>
        <v/>
      </c>
      <c r="H40" s="259" t="str">
        <f t="shared" si="9"/>
        <v/>
      </c>
      <c r="I40" s="259"/>
      <c r="J40" s="260" t="str">
        <f t="shared" si="1"/>
        <v/>
      </c>
      <c r="K40" s="242" t="str">
        <f t="shared" si="2"/>
        <v/>
      </c>
      <c r="L40" s="242"/>
      <c r="M40" s="243"/>
      <c r="N40" s="248" t="str">
        <f t="shared" si="3"/>
        <v/>
      </c>
      <c r="O40" s="249" t="str">
        <f t="shared" si="10"/>
        <v/>
      </c>
      <c r="P40" s="248"/>
      <c r="Q40" s="249"/>
      <c r="R40" s="250"/>
      <c r="S40" s="239"/>
      <c r="T40" s="353"/>
      <c r="U40" s="354"/>
      <c r="V40" s="355"/>
      <c r="W40" s="312"/>
      <c r="X40" s="180"/>
      <c r="Y40" s="177"/>
      <c r="AE40" s="297"/>
    </row>
    <row r="41" spans="2:31" s="139" customFormat="1" ht="33" customHeight="1">
      <c r="B41" s="258" t="str">
        <f t="shared" si="0"/>
        <v/>
      </c>
      <c r="C41" s="259" t="str">
        <f t="shared" si="4"/>
        <v/>
      </c>
      <c r="D41" s="259" t="str">
        <f t="shared" si="5"/>
        <v/>
      </c>
      <c r="E41" s="259" t="str">
        <f t="shared" si="6"/>
        <v/>
      </c>
      <c r="F41" s="259" t="str">
        <f t="shared" si="7"/>
        <v/>
      </c>
      <c r="G41" s="259" t="str">
        <f t="shared" si="8"/>
        <v/>
      </c>
      <c r="H41" s="259" t="str">
        <f t="shared" si="9"/>
        <v/>
      </c>
      <c r="I41" s="259"/>
      <c r="J41" s="260" t="str">
        <f t="shared" si="1"/>
        <v/>
      </c>
      <c r="K41" s="242" t="str">
        <f t="shared" si="2"/>
        <v/>
      </c>
      <c r="L41" s="242"/>
      <c r="M41" s="243"/>
      <c r="N41" s="248" t="str">
        <f t="shared" si="3"/>
        <v/>
      </c>
      <c r="O41" s="249" t="str">
        <f t="shared" si="10"/>
        <v/>
      </c>
      <c r="P41" s="248"/>
      <c r="Q41" s="249"/>
      <c r="R41" s="250"/>
      <c r="S41" s="240"/>
      <c r="T41" s="356"/>
      <c r="U41" s="356"/>
      <c r="V41" s="357"/>
      <c r="W41" s="312"/>
      <c r="X41" s="180"/>
      <c r="Y41" s="177"/>
      <c r="AE41" s="297"/>
    </row>
    <row r="42" spans="2:31" s="139" customFormat="1" ht="33" customHeight="1">
      <c r="B42" s="258" t="str">
        <f t="shared" si="0"/>
        <v/>
      </c>
      <c r="C42" s="259" t="str">
        <f t="shared" si="4"/>
        <v/>
      </c>
      <c r="D42" s="259" t="str">
        <f t="shared" si="5"/>
        <v/>
      </c>
      <c r="E42" s="259" t="str">
        <f t="shared" si="6"/>
        <v/>
      </c>
      <c r="F42" s="259" t="str">
        <f t="shared" si="7"/>
        <v/>
      </c>
      <c r="G42" s="259" t="str">
        <f t="shared" si="8"/>
        <v/>
      </c>
      <c r="H42" s="259" t="str">
        <f t="shared" si="9"/>
        <v/>
      </c>
      <c r="I42" s="259"/>
      <c r="J42" s="260" t="str">
        <f t="shared" si="1"/>
        <v/>
      </c>
      <c r="K42" s="242" t="str">
        <f t="shared" si="2"/>
        <v/>
      </c>
      <c r="L42" s="242"/>
      <c r="M42" s="243"/>
      <c r="N42" s="248" t="str">
        <f t="shared" si="3"/>
        <v/>
      </c>
      <c r="O42" s="249" t="str">
        <f t="shared" si="10"/>
        <v/>
      </c>
      <c r="P42" s="248"/>
      <c r="Q42" s="249"/>
      <c r="R42" s="250"/>
      <c r="S42" s="239"/>
      <c r="T42" s="353"/>
      <c r="U42" s="354"/>
      <c r="V42" s="355"/>
      <c r="W42" s="312"/>
      <c r="X42" s="180"/>
      <c r="Y42" s="177"/>
      <c r="AE42" s="297"/>
    </row>
    <row r="43" spans="2:31" s="139" customFormat="1" ht="33" customHeight="1">
      <c r="B43" s="258" t="str">
        <f t="shared" si="0"/>
        <v/>
      </c>
      <c r="C43" s="259" t="str">
        <f t="shared" si="4"/>
        <v/>
      </c>
      <c r="D43" s="259" t="str">
        <f t="shared" si="5"/>
        <v/>
      </c>
      <c r="E43" s="259" t="str">
        <f t="shared" si="6"/>
        <v/>
      </c>
      <c r="F43" s="259" t="str">
        <f t="shared" si="7"/>
        <v/>
      </c>
      <c r="G43" s="259" t="str">
        <f t="shared" si="8"/>
        <v/>
      </c>
      <c r="H43" s="259" t="str">
        <f t="shared" si="9"/>
        <v/>
      </c>
      <c r="I43" s="259"/>
      <c r="J43" s="260" t="str">
        <f t="shared" si="1"/>
        <v/>
      </c>
      <c r="K43" s="242" t="str">
        <f t="shared" si="2"/>
        <v/>
      </c>
      <c r="L43" s="242"/>
      <c r="M43" s="243"/>
      <c r="N43" s="248" t="str">
        <f t="shared" si="3"/>
        <v/>
      </c>
      <c r="O43" s="249" t="str">
        <f t="shared" si="10"/>
        <v/>
      </c>
      <c r="P43" s="248"/>
      <c r="Q43" s="249"/>
      <c r="R43" s="250"/>
      <c r="S43" s="240"/>
      <c r="T43" s="356"/>
      <c r="U43" s="356"/>
      <c r="V43" s="357"/>
      <c r="W43" s="312"/>
      <c r="X43" s="180"/>
      <c r="Y43" s="177"/>
      <c r="AE43" s="297"/>
    </row>
    <row r="44" spans="2:31" s="139" customFormat="1" ht="33" customHeight="1">
      <c r="B44" s="258" t="str">
        <f t="shared" si="0"/>
        <v/>
      </c>
      <c r="C44" s="259" t="str">
        <f t="shared" si="4"/>
        <v/>
      </c>
      <c r="D44" s="259" t="str">
        <f t="shared" si="5"/>
        <v/>
      </c>
      <c r="E44" s="259" t="str">
        <f t="shared" si="6"/>
        <v/>
      </c>
      <c r="F44" s="259" t="str">
        <f t="shared" si="7"/>
        <v/>
      </c>
      <c r="G44" s="259" t="str">
        <f t="shared" si="8"/>
        <v/>
      </c>
      <c r="H44" s="259" t="str">
        <f t="shared" si="9"/>
        <v/>
      </c>
      <c r="I44" s="259"/>
      <c r="J44" s="260" t="str">
        <f t="shared" si="1"/>
        <v/>
      </c>
      <c r="K44" s="242" t="str">
        <f t="shared" si="2"/>
        <v/>
      </c>
      <c r="L44" s="242"/>
      <c r="M44" s="243"/>
      <c r="N44" s="248" t="str">
        <f t="shared" si="3"/>
        <v/>
      </c>
      <c r="O44" s="249" t="str">
        <f t="shared" si="10"/>
        <v/>
      </c>
      <c r="P44" s="248"/>
      <c r="Q44" s="249"/>
      <c r="R44" s="250"/>
      <c r="S44" s="239"/>
      <c r="T44" s="353"/>
      <c r="U44" s="354"/>
      <c r="V44" s="355"/>
      <c r="W44" s="312"/>
      <c r="X44" s="180"/>
      <c r="Y44" s="177"/>
      <c r="AE44" s="297"/>
    </row>
    <row r="45" spans="2:31" s="139" customFormat="1" ht="33" customHeight="1">
      <c r="B45" s="258" t="str">
        <f t="shared" si="0"/>
        <v/>
      </c>
      <c r="C45" s="259" t="str">
        <f t="shared" si="4"/>
        <v/>
      </c>
      <c r="D45" s="259" t="str">
        <f t="shared" si="5"/>
        <v/>
      </c>
      <c r="E45" s="259" t="str">
        <f t="shared" si="6"/>
        <v/>
      </c>
      <c r="F45" s="259" t="str">
        <f t="shared" si="7"/>
        <v/>
      </c>
      <c r="G45" s="259" t="str">
        <f t="shared" si="8"/>
        <v/>
      </c>
      <c r="H45" s="259" t="str">
        <f t="shared" si="9"/>
        <v/>
      </c>
      <c r="I45" s="259"/>
      <c r="J45" s="260" t="str">
        <f t="shared" si="1"/>
        <v/>
      </c>
      <c r="K45" s="242" t="str">
        <f t="shared" si="2"/>
        <v/>
      </c>
      <c r="L45" s="242"/>
      <c r="M45" s="243"/>
      <c r="N45" s="248" t="str">
        <f t="shared" si="3"/>
        <v/>
      </c>
      <c r="O45" s="249" t="str">
        <f t="shared" si="10"/>
        <v/>
      </c>
      <c r="P45" s="248"/>
      <c r="Q45" s="249"/>
      <c r="R45" s="250"/>
      <c r="S45" s="240"/>
      <c r="T45" s="356"/>
      <c r="U45" s="356"/>
      <c r="V45" s="357"/>
      <c r="W45" s="312"/>
      <c r="X45" s="180"/>
      <c r="Y45" s="177"/>
      <c r="AE45" s="297"/>
    </row>
    <row r="46" spans="2:31" s="139" customFormat="1" ht="33" customHeight="1">
      <c r="B46" s="258" t="str">
        <f t="shared" si="0"/>
        <v/>
      </c>
      <c r="C46" s="259" t="str">
        <f t="shared" si="4"/>
        <v/>
      </c>
      <c r="D46" s="259" t="str">
        <f t="shared" si="5"/>
        <v/>
      </c>
      <c r="E46" s="259" t="str">
        <f t="shared" si="6"/>
        <v/>
      </c>
      <c r="F46" s="259" t="str">
        <f t="shared" si="7"/>
        <v/>
      </c>
      <c r="G46" s="259" t="str">
        <f t="shared" si="8"/>
        <v/>
      </c>
      <c r="H46" s="259" t="str">
        <f t="shared" si="9"/>
        <v/>
      </c>
      <c r="I46" s="259"/>
      <c r="J46" s="260" t="str">
        <f t="shared" si="1"/>
        <v/>
      </c>
      <c r="K46" s="242" t="str">
        <f t="shared" si="2"/>
        <v/>
      </c>
      <c r="L46" s="242"/>
      <c r="M46" s="243"/>
      <c r="N46" s="300" t="str">
        <f t="shared" si="3"/>
        <v/>
      </c>
      <c r="O46" s="249" t="str">
        <f t="shared" si="10"/>
        <v/>
      </c>
      <c r="P46" s="248"/>
      <c r="Q46" s="249"/>
      <c r="R46" s="250"/>
      <c r="S46" s="239"/>
      <c r="T46" s="353"/>
      <c r="U46" s="354"/>
      <c r="V46" s="355"/>
      <c r="W46" s="312"/>
      <c r="X46" s="180"/>
      <c r="Y46" s="177"/>
      <c r="AE46" s="297"/>
    </row>
    <row r="47" spans="2:31" s="139" customFormat="1" ht="33" customHeight="1" thickBot="1">
      <c r="B47" s="262" t="str">
        <f t="shared" si="0"/>
        <v/>
      </c>
      <c r="C47" s="263" t="str">
        <f t="shared" si="4"/>
        <v/>
      </c>
      <c r="D47" s="263" t="str">
        <f t="shared" si="5"/>
        <v/>
      </c>
      <c r="E47" s="263" t="str">
        <f t="shared" si="6"/>
        <v/>
      </c>
      <c r="F47" s="263" t="str">
        <f t="shared" si="7"/>
        <v/>
      </c>
      <c r="G47" s="263" t="str">
        <f t="shared" si="8"/>
        <v/>
      </c>
      <c r="H47" s="263" t="str">
        <f t="shared" si="9"/>
        <v/>
      </c>
      <c r="I47" s="263"/>
      <c r="J47" s="298" t="str">
        <f t="shared" si="1"/>
        <v/>
      </c>
      <c r="K47" s="301" t="str">
        <f t="shared" si="2"/>
        <v/>
      </c>
      <c r="L47" s="301"/>
      <c r="M47" s="302"/>
      <c r="N47" s="255" t="str">
        <f t="shared" si="3"/>
        <v/>
      </c>
      <c r="O47" s="256" t="str">
        <f t="shared" si="10"/>
        <v/>
      </c>
      <c r="P47" s="255"/>
      <c r="Q47" s="256"/>
      <c r="R47" s="257"/>
      <c r="S47" s="241"/>
      <c r="T47" s="362"/>
      <c r="U47" s="362"/>
      <c r="V47" s="363"/>
      <c r="W47" s="312"/>
      <c r="X47" s="180"/>
      <c r="Y47" s="177"/>
      <c r="AE47" s="297"/>
    </row>
    <row r="48" spans="2:31" s="139" customFormat="1" ht="24.95" customHeight="1"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149"/>
      <c r="P48" s="150"/>
      <c r="Q48" s="150"/>
      <c r="R48" s="150"/>
      <c r="S48" s="150"/>
      <c r="T48" s="150"/>
      <c r="U48" s="150"/>
      <c r="V48" s="150"/>
      <c r="W48" s="313"/>
      <c r="X48" s="180"/>
      <c r="Y48" s="177"/>
      <c r="AE48" s="297"/>
    </row>
    <row r="49" spans="1:31" s="139" customFormat="1" ht="24.95" customHeight="1"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9"/>
      <c r="O49" s="149"/>
      <c r="P49" s="150"/>
      <c r="Q49" s="150"/>
      <c r="R49" s="150"/>
      <c r="S49" s="150"/>
      <c r="T49" s="150"/>
      <c r="U49" s="150"/>
      <c r="V49" s="150"/>
      <c r="W49" s="313"/>
      <c r="X49" s="180"/>
      <c r="Y49" s="177"/>
      <c r="AE49" s="297"/>
    </row>
    <row r="50" spans="1:31" customFormat="1" ht="60.75" customHeight="1" thickBot="1">
      <c r="K50" s="265" t="s">
        <v>339</v>
      </c>
      <c r="W50" s="294"/>
      <c r="X50" s="178"/>
      <c r="Y50" s="175"/>
      <c r="AE50" s="295"/>
    </row>
    <row r="51" spans="1:31" ht="30" customHeight="1">
      <c r="B51" s="364" t="s">
        <v>303</v>
      </c>
      <c r="C51" s="365"/>
      <c r="D51" s="365"/>
      <c r="E51" s="365"/>
      <c r="F51" s="366"/>
      <c r="G51" s="367"/>
      <c r="H51" s="368"/>
      <c r="I51" s="368"/>
      <c r="J51" s="368"/>
      <c r="K51" s="368"/>
      <c r="L51" s="368"/>
      <c r="M51" s="285" t="s">
        <v>342</v>
      </c>
      <c r="N51" s="285"/>
      <c r="O51" s="285"/>
      <c r="P51" s="285"/>
      <c r="Q51" s="285"/>
      <c r="R51" s="285"/>
      <c r="S51" s="285"/>
      <c r="T51" s="235"/>
      <c r="U51" s="235"/>
      <c r="V51" s="236"/>
      <c r="W51" s="310"/>
    </row>
    <row r="52" spans="1:31" ht="14.25" customHeight="1">
      <c r="A52" s="139"/>
      <c r="B52" s="369" t="s">
        <v>305</v>
      </c>
      <c r="C52" s="370"/>
      <c r="D52" s="370"/>
      <c r="E52" s="370"/>
      <c r="F52" s="370"/>
      <c r="G52" s="370"/>
      <c r="H52" s="370"/>
      <c r="I52" s="370"/>
      <c r="J52" s="237" t="s">
        <v>157</v>
      </c>
      <c r="K52" s="237" t="s">
        <v>341</v>
      </c>
      <c r="L52" s="371" t="s">
        <v>307</v>
      </c>
      <c r="M52" s="372"/>
      <c r="N52" s="371" t="s">
        <v>306</v>
      </c>
      <c r="O52" s="372"/>
      <c r="P52" s="371" t="s">
        <v>309</v>
      </c>
      <c r="Q52" s="372"/>
      <c r="R52" s="371" t="s">
        <v>338</v>
      </c>
      <c r="S52" s="370"/>
      <c r="T52" s="370"/>
      <c r="U52" s="370"/>
      <c r="V52" s="373"/>
      <c r="W52" s="311"/>
    </row>
    <row r="53" spans="1:31" s="139" customFormat="1" ht="33" customHeight="1">
      <c r="B53" s="258" t="str">
        <f>IF($Z53="共通仮設費","直接工事費",IF($Y53=0,IF($Z53="","",$Z53),""))</f>
        <v/>
      </c>
      <c r="C53" s="259" t="str">
        <f>IF($Y53=1,IF($Z53="","",$Z53),"")</f>
        <v/>
      </c>
      <c r="D53" s="259" t="str">
        <f>IF($Y53=2,IF($Z53="","",$Z53),"")</f>
        <v/>
      </c>
      <c r="E53" s="259" t="str">
        <f>IF($Y53=3,IF($Z53="","",$Z53),"")</f>
        <v/>
      </c>
      <c r="F53" s="259" t="str">
        <f>IF($Y53=4,IF($Z53="","",$Z53),"")</f>
        <v/>
      </c>
      <c r="G53" s="259" t="str">
        <f>IF($Y53=5,IF($Z53="","",$Z53),"")</f>
        <v/>
      </c>
      <c r="H53" s="259" t="str">
        <f>IF($Y53=6,IF($Z53="","",$Z53),"")</f>
        <v/>
      </c>
      <c r="I53" s="259"/>
      <c r="J53" s="260" t="str">
        <f t="shared" ref="J53:J65" si="11">IF($AF53=2,"",IF($AE53="","",$AE53))</f>
        <v/>
      </c>
      <c r="K53" s="251" t="str">
        <f>IF($AF53=2,"式",IF($AG53="","",$AG53))</f>
        <v/>
      </c>
      <c r="L53" s="251"/>
      <c r="M53" s="252"/>
      <c r="N53" s="248" t="str">
        <f>IF($AF53=2,1,IF(AB53="","",IF(INT(AB53),INT(AB53),"0")))</f>
        <v/>
      </c>
      <c r="O53" s="244" t="str">
        <f>+IF(AB53="","",IF(AB53-INT(AB53),AB53-INT(AB53),""))</f>
        <v/>
      </c>
      <c r="P53" s="245"/>
      <c r="Q53" s="246"/>
      <c r="R53" s="247"/>
      <c r="S53" s="282"/>
      <c r="T53" s="361"/>
      <c r="U53" s="354"/>
      <c r="V53" s="355"/>
      <c r="W53" s="312"/>
      <c r="X53" s="180"/>
      <c r="Y53" s="177"/>
      <c r="AE53" s="297"/>
    </row>
    <row r="54" spans="1:31" s="139" customFormat="1" ht="33" customHeight="1">
      <c r="B54" s="258" t="str">
        <f t="shared" ref="B54:B65" si="12">IF($Z54="共通仮設費","直接工事費",IF($Y54=0,IF($Z54="","",$Z54),""))</f>
        <v/>
      </c>
      <c r="C54" s="259" t="str">
        <f>IF($Y54=1,IF($Z54="","",$Z54),"")</f>
        <v/>
      </c>
      <c r="D54" s="259" t="str">
        <f>IF($Y54=2,IF($Z54="","",$Z54),"")</f>
        <v/>
      </c>
      <c r="E54" s="259" t="str">
        <f>IF($Y54=3,IF($Z54="","",$Z54),"")</f>
        <v/>
      </c>
      <c r="F54" s="259" t="str">
        <f>IF($Y54=4,IF($Z54="","",$Z54),"")</f>
        <v/>
      </c>
      <c r="G54" s="259" t="str">
        <f>IF($Y54=5,IF($Z54="","",$Z54),"")</f>
        <v/>
      </c>
      <c r="H54" s="259" t="str">
        <f>IF($Y54=6,IF($Z54="","",$Z54),"")</f>
        <v/>
      </c>
      <c r="I54" s="259"/>
      <c r="J54" s="260" t="str">
        <f t="shared" si="11"/>
        <v/>
      </c>
      <c r="K54" s="251" t="str">
        <f>IF($AF54=2,"式",IF($AG54="","",$AG54))</f>
        <v/>
      </c>
      <c r="L54" s="251"/>
      <c r="M54" s="252"/>
      <c r="N54" s="248" t="str">
        <f>IF($AF54=2,1,IF(AB54="","",IF(INT(AB54),INT(AB54),"0")))</f>
        <v/>
      </c>
      <c r="O54" s="249" t="str">
        <f>+IF(AB54="","",IF(AB54-INT(AB54),AB54-INT(AB54),""))</f>
        <v/>
      </c>
      <c r="P54" s="248"/>
      <c r="Q54" s="249"/>
      <c r="R54" s="250"/>
      <c r="S54" s="283"/>
      <c r="T54" s="353"/>
      <c r="U54" s="354"/>
      <c r="V54" s="355"/>
      <c r="W54" s="312"/>
      <c r="X54" s="180"/>
      <c r="Y54" s="177"/>
      <c r="AE54" s="297"/>
    </row>
    <row r="55" spans="1:31" s="139" customFormat="1" ht="33" customHeight="1">
      <c r="B55" s="258" t="str">
        <f t="shared" si="12"/>
        <v/>
      </c>
      <c r="C55" s="259" t="str">
        <f t="shared" ref="C55:C65" si="13">IF($Y55=1,IF($Z55="","",$Z55),"")</f>
        <v/>
      </c>
      <c r="D55" s="259" t="str">
        <f t="shared" ref="D55:D65" si="14">IF($Y55=2,IF($Z55="","",$Z55),"")</f>
        <v/>
      </c>
      <c r="E55" s="259" t="str">
        <f t="shared" ref="E55:E65" si="15">IF($Y55=3,IF($Z55="","",$Z55),"")</f>
        <v/>
      </c>
      <c r="F55" s="259" t="str">
        <f t="shared" ref="F55:F65" si="16">IF($Y55=4,IF($Z55="","",$Z55),"")</f>
        <v/>
      </c>
      <c r="G55" s="259" t="str">
        <f t="shared" ref="G55:G65" si="17">IF($Y55=5,IF($Z55="","",$Z55),"")</f>
        <v/>
      </c>
      <c r="H55" s="259" t="str">
        <f t="shared" ref="H55:H65" si="18">IF($Y55=6,IF($Z55="","",$Z55),"")</f>
        <v/>
      </c>
      <c r="I55" s="259"/>
      <c r="J55" s="260" t="str">
        <f t="shared" si="11"/>
        <v/>
      </c>
      <c r="K55" s="251" t="str">
        <f>IF($AF55=2,"式",IF($AG55="","",$AG55))</f>
        <v/>
      </c>
      <c r="L55" s="251"/>
      <c r="M55" s="252"/>
      <c r="N55" s="248" t="str">
        <f>IF($AF55=2,1,IF(AB55="","",IF(INT(AB55),INT(AB55),"0")))</f>
        <v/>
      </c>
      <c r="O55" s="249" t="str">
        <f t="shared" ref="O55:O65" si="19">+IF(AB55="","",IF(AB55-INT(AB55),AB55-INT(AB55),""))</f>
        <v/>
      </c>
      <c r="P55" s="248"/>
      <c r="Q55" s="249"/>
      <c r="R55" s="250"/>
      <c r="S55" s="284"/>
      <c r="T55" s="356"/>
      <c r="U55" s="356"/>
      <c r="V55" s="357"/>
      <c r="W55" s="312"/>
      <c r="X55" s="180"/>
      <c r="Y55" s="177"/>
      <c r="AE55" s="297"/>
    </row>
    <row r="56" spans="1:31" s="139" customFormat="1" ht="33" customHeight="1">
      <c r="B56" s="258" t="str">
        <f t="shared" si="12"/>
        <v/>
      </c>
      <c r="C56" s="259" t="str">
        <f t="shared" si="13"/>
        <v/>
      </c>
      <c r="D56" s="259" t="str">
        <f t="shared" si="14"/>
        <v/>
      </c>
      <c r="E56" s="259" t="str">
        <f t="shared" si="15"/>
        <v/>
      </c>
      <c r="F56" s="259" t="str">
        <f t="shared" si="16"/>
        <v/>
      </c>
      <c r="G56" s="259" t="str">
        <f t="shared" si="17"/>
        <v/>
      </c>
      <c r="H56" s="259" t="str">
        <f t="shared" si="18"/>
        <v/>
      </c>
      <c r="I56" s="259"/>
      <c r="J56" s="260" t="str">
        <f t="shared" si="11"/>
        <v/>
      </c>
      <c r="K56" s="251" t="str">
        <f t="shared" ref="K56:K65" si="20">IF($AF56=2,"式",IF($AG56="","",$AG56))</f>
        <v/>
      </c>
      <c r="L56" s="251"/>
      <c r="M56" s="252"/>
      <c r="N56" s="248" t="str">
        <f t="shared" ref="N56:N65" si="21">IF($AF56=2,1,IF(AB56="","",IF(INT(AB56),INT(AB56),"0")))</f>
        <v/>
      </c>
      <c r="O56" s="249" t="str">
        <f t="shared" si="19"/>
        <v/>
      </c>
      <c r="P56" s="248"/>
      <c r="Q56" s="249"/>
      <c r="R56" s="250"/>
      <c r="S56" s="283"/>
      <c r="T56" s="353"/>
      <c r="U56" s="354"/>
      <c r="V56" s="355"/>
      <c r="W56" s="312"/>
      <c r="X56" s="180"/>
      <c r="Y56" s="177"/>
      <c r="AE56" s="297"/>
    </row>
    <row r="57" spans="1:31" s="139" customFormat="1" ht="33" customHeight="1">
      <c r="B57" s="258" t="str">
        <f t="shared" si="12"/>
        <v/>
      </c>
      <c r="C57" s="259" t="str">
        <f t="shared" si="13"/>
        <v/>
      </c>
      <c r="D57" s="259" t="str">
        <f t="shared" si="14"/>
        <v/>
      </c>
      <c r="E57" s="259" t="str">
        <f t="shared" si="15"/>
        <v/>
      </c>
      <c r="F57" s="259" t="str">
        <f t="shared" si="16"/>
        <v/>
      </c>
      <c r="G57" s="259" t="str">
        <f t="shared" si="17"/>
        <v/>
      </c>
      <c r="H57" s="259" t="str">
        <f t="shared" si="18"/>
        <v/>
      </c>
      <c r="I57" s="259"/>
      <c r="J57" s="260" t="str">
        <f t="shared" si="11"/>
        <v/>
      </c>
      <c r="K57" s="251" t="str">
        <f t="shared" si="20"/>
        <v/>
      </c>
      <c r="L57" s="251"/>
      <c r="M57" s="252"/>
      <c r="N57" s="248" t="str">
        <f t="shared" si="21"/>
        <v/>
      </c>
      <c r="O57" s="249" t="str">
        <f t="shared" si="19"/>
        <v/>
      </c>
      <c r="P57" s="248"/>
      <c r="Q57" s="249"/>
      <c r="R57" s="250"/>
      <c r="S57" s="284"/>
      <c r="T57" s="356"/>
      <c r="U57" s="356"/>
      <c r="V57" s="357"/>
      <c r="W57" s="312"/>
      <c r="X57" s="180"/>
      <c r="Y57" s="177"/>
      <c r="AE57" s="297"/>
    </row>
    <row r="58" spans="1:31" s="139" customFormat="1" ht="33" customHeight="1">
      <c r="B58" s="258" t="str">
        <f t="shared" si="12"/>
        <v/>
      </c>
      <c r="C58" s="259" t="str">
        <f t="shared" si="13"/>
        <v/>
      </c>
      <c r="D58" s="259" t="str">
        <f t="shared" si="14"/>
        <v/>
      </c>
      <c r="E58" s="259" t="str">
        <f t="shared" si="15"/>
        <v/>
      </c>
      <c r="F58" s="259" t="str">
        <f t="shared" si="16"/>
        <v/>
      </c>
      <c r="G58" s="259" t="str">
        <f t="shared" si="17"/>
        <v/>
      </c>
      <c r="H58" s="259" t="str">
        <f t="shared" si="18"/>
        <v/>
      </c>
      <c r="I58" s="259"/>
      <c r="J58" s="260" t="str">
        <f t="shared" si="11"/>
        <v/>
      </c>
      <c r="K58" s="251" t="str">
        <f t="shared" si="20"/>
        <v/>
      </c>
      <c r="L58" s="251"/>
      <c r="M58" s="252"/>
      <c r="N58" s="248" t="str">
        <f t="shared" si="21"/>
        <v/>
      </c>
      <c r="O58" s="249" t="str">
        <f t="shared" si="19"/>
        <v/>
      </c>
      <c r="P58" s="248"/>
      <c r="Q58" s="249"/>
      <c r="R58" s="250"/>
      <c r="S58" s="283"/>
      <c r="T58" s="353"/>
      <c r="U58" s="354"/>
      <c r="V58" s="355"/>
      <c r="W58" s="312"/>
      <c r="X58" s="180"/>
      <c r="Y58" s="177"/>
      <c r="AE58" s="297"/>
    </row>
    <row r="59" spans="1:31" s="139" customFormat="1" ht="33" customHeight="1">
      <c r="B59" s="258" t="str">
        <f t="shared" si="12"/>
        <v/>
      </c>
      <c r="C59" s="259" t="str">
        <f t="shared" si="13"/>
        <v/>
      </c>
      <c r="D59" s="259" t="str">
        <f t="shared" si="14"/>
        <v/>
      </c>
      <c r="E59" s="259" t="str">
        <f t="shared" si="15"/>
        <v/>
      </c>
      <c r="F59" s="259" t="str">
        <f t="shared" si="16"/>
        <v/>
      </c>
      <c r="G59" s="259" t="str">
        <f t="shared" si="17"/>
        <v/>
      </c>
      <c r="H59" s="259" t="str">
        <f t="shared" si="18"/>
        <v/>
      </c>
      <c r="I59" s="259"/>
      <c r="J59" s="260" t="str">
        <f t="shared" si="11"/>
        <v/>
      </c>
      <c r="K59" s="251" t="str">
        <f t="shared" si="20"/>
        <v/>
      </c>
      <c r="L59" s="251"/>
      <c r="M59" s="252"/>
      <c r="N59" s="248" t="str">
        <f t="shared" si="21"/>
        <v/>
      </c>
      <c r="O59" s="249" t="str">
        <f t="shared" si="19"/>
        <v/>
      </c>
      <c r="P59" s="248"/>
      <c r="Q59" s="249"/>
      <c r="R59" s="250"/>
      <c r="S59" s="284"/>
      <c r="T59" s="356"/>
      <c r="U59" s="356"/>
      <c r="V59" s="357"/>
      <c r="W59" s="312"/>
      <c r="X59" s="180"/>
      <c r="Y59" s="177"/>
      <c r="AE59" s="297"/>
    </row>
    <row r="60" spans="1:31" s="139" customFormat="1" ht="33" customHeight="1">
      <c r="B60" s="258" t="str">
        <f t="shared" si="12"/>
        <v/>
      </c>
      <c r="C60" s="259" t="str">
        <f t="shared" si="13"/>
        <v/>
      </c>
      <c r="D60" s="259" t="str">
        <f t="shared" si="14"/>
        <v/>
      </c>
      <c r="E60" s="259" t="str">
        <f t="shared" si="15"/>
        <v/>
      </c>
      <c r="F60" s="259" t="str">
        <f t="shared" si="16"/>
        <v/>
      </c>
      <c r="G60" s="259" t="str">
        <f t="shared" si="17"/>
        <v/>
      </c>
      <c r="H60" s="259" t="str">
        <f t="shared" si="18"/>
        <v/>
      </c>
      <c r="I60" s="259"/>
      <c r="J60" s="260" t="str">
        <f t="shared" si="11"/>
        <v/>
      </c>
      <c r="K60" s="251" t="str">
        <f t="shared" si="20"/>
        <v/>
      </c>
      <c r="L60" s="251"/>
      <c r="M60" s="252"/>
      <c r="N60" s="248" t="str">
        <f t="shared" si="21"/>
        <v/>
      </c>
      <c r="O60" s="249" t="str">
        <f t="shared" si="19"/>
        <v/>
      </c>
      <c r="P60" s="248"/>
      <c r="Q60" s="249"/>
      <c r="R60" s="250"/>
      <c r="S60" s="283"/>
      <c r="T60" s="353"/>
      <c r="U60" s="354"/>
      <c r="V60" s="355"/>
      <c r="W60" s="312"/>
      <c r="X60" s="180"/>
      <c r="Y60" s="177"/>
      <c r="AE60" s="297"/>
    </row>
    <row r="61" spans="1:31" s="139" customFormat="1" ht="33" customHeight="1">
      <c r="B61" s="258" t="str">
        <f t="shared" si="12"/>
        <v/>
      </c>
      <c r="C61" s="259" t="str">
        <f t="shared" si="13"/>
        <v/>
      </c>
      <c r="D61" s="259" t="str">
        <f t="shared" si="14"/>
        <v/>
      </c>
      <c r="E61" s="259" t="str">
        <f t="shared" si="15"/>
        <v/>
      </c>
      <c r="F61" s="259" t="str">
        <f t="shared" si="16"/>
        <v/>
      </c>
      <c r="G61" s="259" t="str">
        <f t="shared" si="17"/>
        <v/>
      </c>
      <c r="H61" s="259" t="str">
        <f t="shared" si="18"/>
        <v/>
      </c>
      <c r="I61" s="259"/>
      <c r="J61" s="260" t="str">
        <f t="shared" si="11"/>
        <v/>
      </c>
      <c r="K61" s="251" t="str">
        <f t="shared" si="20"/>
        <v/>
      </c>
      <c r="L61" s="251"/>
      <c r="M61" s="252"/>
      <c r="N61" s="248" t="str">
        <f t="shared" si="21"/>
        <v/>
      </c>
      <c r="O61" s="249" t="str">
        <f t="shared" si="19"/>
        <v/>
      </c>
      <c r="P61" s="248"/>
      <c r="Q61" s="249"/>
      <c r="R61" s="250"/>
      <c r="S61" s="284"/>
      <c r="T61" s="356"/>
      <c r="U61" s="356"/>
      <c r="V61" s="357"/>
      <c r="W61" s="312"/>
      <c r="X61" s="180"/>
      <c r="Y61" s="177"/>
      <c r="AE61" s="297"/>
    </row>
    <row r="62" spans="1:31" s="139" customFormat="1" ht="33" customHeight="1">
      <c r="B62" s="258" t="str">
        <f t="shared" si="12"/>
        <v/>
      </c>
      <c r="C62" s="259" t="str">
        <f t="shared" si="13"/>
        <v/>
      </c>
      <c r="D62" s="259" t="str">
        <f t="shared" si="14"/>
        <v/>
      </c>
      <c r="E62" s="259" t="str">
        <f t="shared" si="15"/>
        <v/>
      </c>
      <c r="F62" s="259" t="str">
        <f t="shared" si="16"/>
        <v/>
      </c>
      <c r="G62" s="259" t="str">
        <f t="shared" si="17"/>
        <v/>
      </c>
      <c r="H62" s="259" t="str">
        <f t="shared" si="18"/>
        <v/>
      </c>
      <c r="I62" s="259"/>
      <c r="J62" s="260" t="str">
        <f t="shared" si="11"/>
        <v/>
      </c>
      <c r="K62" s="251" t="str">
        <f t="shared" si="20"/>
        <v/>
      </c>
      <c r="L62" s="251"/>
      <c r="M62" s="252"/>
      <c r="N62" s="248" t="str">
        <f t="shared" si="21"/>
        <v/>
      </c>
      <c r="O62" s="249" t="str">
        <f t="shared" si="19"/>
        <v/>
      </c>
      <c r="P62" s="248"/>
      <c r="Q62" s="249"/>
      <c r="R62" s="250"/>
      <c r="S62" s="283"/>
      <c r="T62" s="353"/>
      <c r="U62" s="354"/>
      <c r="V62" s="355"/>
      <c r="W62" s="312"/>
      <c r="X62" s="180"/>
      <c r="Y62" s="177"/>
      <c r="AE62" s="297"/>
    </row>
    <row r="63" spans="1:31" s="139" customFormat="1" ht="33" customHeight="1">
      <c r="B63" s="258" t="str">
        <f t="shared" si="12"/>
        <v/>
      </c>
      <c r="C63" s="259" t="str">
        <f t="shared" si="13"/>
        <v/>
      </c>
      <c r="D63" s="259" t="str">
        <f t="shared" si="14"/>
        <v/>
      </c>
      <c r="E63" s="259" t="str">
        <f t="shared" si="15"/>
        <v/>
      </c>
      <c r="F63" s="259" t="str">
        <f t="shared" si="16"/>
        <v/>
      </c>
      <c r="G63" s="259" t="str">
        <f t="shared" si="17"/>
        <v/>
      </c>
      <c r="H63" s="259" t="str">
        <f t="shared" si="18"/>
        <v/>
      </c>
      <c r="I63" s="259"/>
      <c r="J63" s="260" t="str">
        <f t="shared" si="11"/>
        <v/>
      </c>
      <c r="K63" s="251" t="str">
        <f t="shared" si="20"/>
        <v/>
      </c>
      <c r="L63" s="251"/>
      <c r="M63" s="252"/>
      <c r="N63" s="248" t="str">
        <f t="shared" si="21"/>
        <v/>
      </c>
      <c r="O63" s="249" t="str">
        <f t="shared" si="19"/>
        <v/>
      </c>
      <c r="P63" s="248"/>
      <c r="Q63" s="249"/>
      <c r="R63" s="250"/>
      <c r="S63" s="284"/>
      <c r="T63" s="356"/>
      <c r="U63" s="356"/>
      <c r="V63" s="357"/>
      <c r="W63" s="312"/>
      <c r="X63" s="180"/>
      <c r="Y63" s="177"/>
      <c r="AE63" s="297"/>
    </row>
    <row r="64" spans="1:31" s="139" customFormat="1" ht="33" customHeight="1">
      <c r="B64" s="258" t="str">
        <f t="shared" si="12"/>
        <v/>
      </c>
      <c r="C64" s="259" t="str">
        <f t="shared" si="13"/>
        <v/>
      </c>
      <c r="D64" s="259" t="str">
        <f t="shared" si="14"/>
        <v/>
      </c>
      <c r="E64" s="259" t="str">
        <f t="shared" si="15"/>
        <v/>
      </c>
      <c r="F64" s="259" t="str">
        <f t="shared" si="16"/>
        <v/>
      </c>
      <c r="G64" s="259" t="str">
        <f t="shared" si="17"/>
        <v/>
      </c>
      <c r="H64" s="259" t="str">
        <f t="shared" si="18"/>
        <v/>
      </c>
      <c r="I64" s="259"/>
      <c r="J64" s="260" t="str">
        <f t="shared" si="11"/>
        <v/>
      </c>
      <c r="K64" s="251" t="str">
        <f t="shared" si="20"/>
        <v/>
      </c>
      <c r="L64" s="251"/>
      <c r="M64" s="252"/>
      <c r="N64" s="248" t="str">
        <f t="shared" si="21"/>
        <v/>
      </c>
      <c r="O64" s="249" t="str">
        <f t="shared" si="19"/>
        <v/>
      </c>
      <c r="P64" s="248"/>
      <c r="Q64" s="249"/>
      <c r="R64" s="250"/>
      <c r="S64" s="283"/>
      <c r="T64" s="353"/>
      <c r="U64" s="354"/>
      <c r="V64" s="355"/>
      <c r="W64" s="312"/>
      <c r="X64" s="180"/>
      <c r="Y64" s="177"/>
      <c r="AE64" s="297"/>
    </row>
    <row r="65" spans="2:31" s="139" customFormat="1" ht="33" customHeight="1" thickBot="1">
      <c r="B65" s="262" t="str">
        <f t="shared" si="12"/>
        <v/>
      </c>
      <c r="C65" s="263" t="str">
        <f t="shared" si="13"/>
        <v/>
      </c>
      <c r="D65" s="263" t="str">
        <f t="shared" si="14"/>
        <v/>
      </c>
      <c r="E65" s="263" t="str">
        <f t="shared" si="15"/>
        <v/>
      </c>
      <c r="F65" s="263" t="str">
        <f t="shared" si="16"/>
        <v/>
      </c>
      <c r="G65" s="263" t="str">
        <f t="shared" si="17"/>
        <v/>
      </c>
      <c r="H65" s="263" t="str">
        <f t="shared" si="18"/>
        <v/>
      </c>
      <c r="I65" s="263"/>
      <c r="J65" s="264" t="str">
        <f t="shared" si="11"/>
        <v/>
      </c>
      <c r="K65" s="303" t="str">
        <f t="shared" si="20"/>
        <v/>
      </c>
      <c r="L65" s="253"/>
      <c r="M65" s="254"/>
      <c r="N65" s="255" t="str">
        <f t="shared" si="21"/>
        <v/>
      </c>
      <c r="O65" s="256" t="str">
        <f t="shared" si="19"/>
        <v/>
      </c>
      <c r="P65" s="255"/>
      <c r="Q65" s="256"/>
      <c r="R65" s="257"/>
      <c r="S65" s="286"/>
      <c r="T65" s="362"/>
      <c r="U65" s="362"/>
      <c r="V65" s="363"/>
      <c r="W65" s="312"/>
      <c r="X65" s="180"/>
      <c r="Y65" s="177"/>
      <c r="AE65" s="297"/>
    </row>
    <row r="66" spans="2:31" s="139" customFormat="1" ht="24.95" customHeight="1"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9"/>
      <c r="O66" s="149"/>
      <c r="P66" s="150"/>
      <c r="Q66" s="150"/>
      <c r="R66" s="150"/>
      <c r="S66" s="150"/>
      <c r="T66" s="150"/>
      <c r="U66" s="150"/>
      <c r="V66" s="150"/>
      <c r="W66" s="313"/>
      <c r="X66" s="180"/>
      <c r="Y66" s="177"/>
      <c r="AE66" s="297"/>
    </row>
    <row r="67" spans="2:31" ht="24.95" customHeight="1"/>
  </sheetData>
  <mergeCells count="46">
    <mergeCell ref="G51:L51"/>
    <mergeCell ref="B52:I52"/>
    <mergeCell ref="L52:M52"/>
    <mergeCell ref="N52:O52"/>
    <mergeCell ref="P52:Q52"/>
    <mergeCell ref="B51:F51"/>
    <mergeCell ref="R52:V52"/>
    <mergeCell ref="T53:V53"/>
    <mergeCell ref="T55:V55"/>
    <mergeCell ref="P34:Q34"/>
    <mergeCell ref="T38:V38"/>
    <mergeCell ref="T39:V39"/>
    <mergeCell ref="T54:V54"/>
    <mergeCell ref="T45:V45"/>
    <mergeCell ref="T41:V41"/>
    <mergeCell ref="T40:V40"/>
    <mergeCell ref="T47:V47"/>
    <mergeCell ref="R34:V34"/>
    <mergeCell ref="I14:U15"/>
    <mergeCell ref="B33:F33"/>
    <mergeCell ref="G33:L33"/>
    <mergeCell ref="B34:I34"/>
    <mergeCell ref="N34:O34"/>
    <mergeCell ref="L34:M34"/>
    <mergeCell ref="T65:V65"/>
    <mergeCell ref="T58:V58"/>
    <mergeCell ref="T59:V59"/>
    <mergeCell ref="T60:V60"/>
    <mergeCell ref="T64:V64"/>
    <mergeCell ref="T61:V61"/>
    <mergeCell ref="N3:O3"/>
    <mergeCell ref="H8:O8"/>
    <mergeCell ref="H16:O16"/>
    <mergeCell ref="T62:V62"/>
    <mergeCell ref="T63:V63"/>
    <mergeCell ref="T57:V57"/>
    <mergeCell ref="R5:V5"/>
    <mergeCell ref="T46:V46"/>
    <mergeCell ref="T42:V42"/>
    <mergeCell ref="I12:U13"/>
    <mergeCell ref="T56:V56"/>
    <mergeCell ref="T35:V35"/>
    <mergeCell ref="T36:V36"/>
    <mergeCell ref="T43:V43"/>
    <mergeCell ref="T44:V44"/>
    <mergeCell ref="T37:V37"/>
  </mergeCells>
  <phoneticPr fontId="2"/>
  <pageMargins left="0" right="0" top="0.59055118110236227" bottom="0" header="0.31496062992125984" footer="0"/>
  <pageSetup paperSize="9" orientation="landscape" r:id="rId1"/>
  <headerFooter alignWithMargins="0"/>
  <rowBreaks count="2" manualBreakCount="2">
    <brk id="31" max="22" man="1"/>
    <brk id="49" max="22" man="1"/>
  </rowBreaks>
  <ignoredErrors>
    <ignoredError sqref="D36 E36:H3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86"/>
  <sheetViews>
    <sheetView view="pageBreakPreview" zoomScale="75" zoomScaleNormal="100" zoomScaleSheetLayoutView="75" workbookViewId="0">
      <selection activeCell="G25" sqref="G25"/>
    </sheetView>
  </sheetViews>
  <sheetFormatPr defaultRowHeight="14.25"/>
  <cols>
    <col min="1" max="1" width="3.75" style="112" customWidth="1"/>
    <col min="2" max="2" width="27.375" style="112" customWidth="1"/>
    <col min="3" max="3" width="25.25" style="112" customWidth="1"/>
    <col min="4" max="4" width="11.625" style="112" customWidth="1"/>
    <col min="5" max="5" width="5.875" style="112" customWidth="1"/>
    <col min="6" max="6" width="14.625" style="112" customWidth="1"/>
    <col min="7" max="7" width="13.375" style="112" customWidth="1"/>
    <col min="8" max="8" width="4.75" style="112" customWidth="1"/>
    <col min="9" max="9" width="18.625" style="112" customWidth="1"/>
    <col min="10" max="10" width="0" style="112" hidden="1" customWidth="1"/>
    <col min="11" max="11" width="13.25" style="112" customWidth="1"/>
    <col min="12" max="12" width="23.75" style="112" customWidth="1"/>
    <col min="13" max="13" width="3.625" style="112" customWidth="1"/>
    <col min="14" max="16384" width="9" style="112"/>
  </cols>
  <sheetData>
    <row r="1" spans="1:13" ht="15" customHeight="1" thickBot="1">
      <c r="A1" s="137"/>
      <c r="B1" s="113"/>
      <c r="C1" s="113"/>
      <c r="D1" s="140"/>
      <c r="E1" s="140"/>
      <c r="F1" s="140"/>
      <c r="G1" s="140"/>
      <c r="H1" s="140"/>
      <c r="I1" s="114"/>
      <c r="J1" s="114" t="s">
        <v>285</v>
      </c>
      <c r="K1" s="114"/>
      <c r="L1" s="115"/>
      <c r="M1" s="137"/>
    </row>
    <row r="2" spans="1:13" ht="15" customHeight="1">
      <c r="A2" s="137"/>
      <c r="B2" s="199" t="s">
        <v>290</v>
      </c>
      <c r="C2" s="388"/>
      <c r="D2" s="389"/>
      <c r="E2" s="389"/>
      <c r="F2" s="389"/>
      <c r="G2" s="389"/>
      <c r="H2" s="389"/>
      <c r="I2" s="389"/>
      <c r="J2" s="120" t="s">
        <v>286</v>
      </c>
      <c r="K2" s="121"/>
      <c r="L2" s="204"/>
      <c r="M2" s="137"/>
    </row>
    <row r="3" spans="1:13" ht="28.5" customHeight="1" thickBot="1">
      <c r="A3" s="137"/>
      <c r="B3" s="152" t="s">
        <v>291</v>
      </c>
      <c r="C3" s="386"/>
      <c r="D3" s="387"/>
      <c r="E3" s="387"/>
      <c r="F3" s="387"/>
      <c r="G3" s="387"/>
      <c r="H3" s="387"/>
      <c r="I3" s="387"/>
      <c r="J3" s="153" t="s">
        <v>287</v>
      </c>
      <c r="K3" s="154"/>
      <c r="L3" s="155"/>
      <c r="M3" s="137"/>
    </row>
    <row r="4" spans="1:13" ht="27" customHeight="1" thickBot="1">
      <c r="A4" s="137"/>
      <c r="B4" s="114"/>
      <c r="C4" s="114"/>
      <c r="D4" s="114"/>
      <c r="E4" s="114"/>
      <c r="F4" s="123"/>
      <c r="G4" s="124"/>
      <c r="H4" s="124"/>
      <c r="I4" s="114"/>
      <c r="J4" s="114" t="s">
        <v>288</v>
      </c>
      <c r="K4" s="122"/>
      <c r="L4" s="114"/>
      <c r="M4" s="137"/>
    </row>
    <row r="5" spans="1:13" ht="21.75" customHeight="1">
      <c r="A5" s="137"/>
      <c r="B5" s="393" t="s">
        <v>177</v>
      </c>
      <c r="C5" s="394"/>
      <c r="D5" s="384" t="s">
        <v>238</v>
      </c>
      <c r="E5" s="385"/>
      <c r="F5" s="157" t="s">
        <v>178</v>
      </c>
      <c r="G5" s="384" t="s">
        <v>179</v>
      </c>
      <c r="H5" s="385"/>
      <c r="I5" s="156" t="s">
        <v>156</v>
      </c>
      <c r="J5" s="156"/>
      <c r="K5" s="382" t="s">
        <v>180</v>
      </c>
      <c r="L5" s="383"/>
      <c r="M5" s="138"/>
    </row>
    <row r="6" spans="1:13" ht="15" customHeight="1">
      <c r="A6" s="137"/>
      <c r="B6" s="380"/>
      <c r="C6" s="390"/>
      <c r="D6" s="222" t="str">
        <f>+IF(O6="","",IF(INT(O6),INT(O6),"0"))</f>
        <v/>
      </c>
      <c r="E6" s="214" t="str">
        <f>+IF(O6="","",IF(O6-INT(O6),O6-INT(O6),""))</f>
        <v/>
      </c>
      <c r="F6" s="211"/>
      <c r="G6" s="226" t="str">
        <f t="shared" ref="G6:G11" si="0">+IF(OR(P6="",F6="式"),"",IF(INT(P6),INT(P6),"0"))</f>
        <v/>
      </c>
      <c r="H6" s="218" t="str">
        <f t="shared" ref="H6:H11" si="1">+IF(OR(P6="",F6="式"),"",IF(P6-INT(P6),P6-INT(P6),""))</f>
        <v/>
      </c>
      <c r="I6" s="171" t="str">
        <f>IF(O6="","",+INT(O6*P6))</f>
        <v/>
      </c>
      <c r="J6" s="230"/>
      <c r="K6" s="205"/>
      <c r="L6" s="165"/>
      <c r="M6" s="137"/>
    </row>
    <row r="7" spans="1:13" ht="15" customHeight="1">
      <c r="A7" s="137"/>
      <c r="B7" s="374"/>
      <c r="C7" s="391"/>
      <c r="D7" s="223" t="str">
        <f>+IF(O7="","",IF(INT(O7),INT(O7),"0"))</f>
        <v/>
      </c>
      <c r="E7" s="215" t="str">
        <f>+IF(O7="","",IF(O7-INT(O7),O7-INT(O7),""))</f>
        <v/>
      </c>
      <c r="F7" s="212"/>
      <c r="G7" s="227" t="str">
        <f t="shared" si="0"/>
        <v/>
      </c>
      <c r="H7" s="219" t="str">
        <f t="shared" si="1"/>
        <v/>
      </c>
      <c r="I7" s="172" t="str">
        <f t="shared" ref="I7:I41" si="2">IF(O7="","",+INT(O7*P7))</f>
        <v/>
      </c>
      <c r="J7" s="231"/>
      <c r="K7" s="206" t="s">
        <v>289</v>
      </c>
      <c r="L7" s="166"/>
      <c r="M7" s="137"/>
    </row>
    <row r="8" spans="1:13" ht="15" customHeight="1">
      <c r="A8" s="137"/>
      <c r="B8" s="376"/>
      <c r="C8" s="392"/>
      <c r="D8" s="224" t="str">
        <f>+IF(O8="","",IF(INT(O8),INT(O8),"0"))</f>
        <v/>
      </c>
      <c r="E8" s="216" t="str">
        <f>+IF(O8="","",IF(O8-INT(O8),O8-INT(O8),""))</f>
        <v/>
      </c>
      <c r="F8" s="213"/>
      <c r="G8" s="228" t="str">
        <f t="shared" si="0"/>
        <v/>
      </c>
      <c r="H8" s="220" t="str">
        <f t="shared" si="1"/>
        <v/>
      </c>
      <c r="I8" s="173" t="str">
        <f t="shared" si="2"/>
        <v/>
      </c>
      <c r="J8" s="232"/>
      <c r="K8" s="207" t="s">
        <v>289</v>
      </c>
      <c r="L8" s="208"/>
      <c r="M8" s="137"/>
    </row>
    <row r="9" spans="1:13" ht="15" customHeight="1">
      <c r="A9" s="137"/>
      <c r="B9" s="380"/>
      <c r="C9" s="381"/>
      <c r="D9" s="222" t="str">
        <f t="shared" ref="D9:D41" si="3">+IF(O9="","",IF(INT(O9),INT(O9),"0"))</f>
        <v/>
      </c>
      <c r="E9" s="214" t="str">
        <f t="shared" ref="E9:E41" si="4">+IF(O9="","",IF(O9-INT(O9),O9-INT(O9),""))</f>
        <v/>
      </c>
      <c r="F9" s="167"/>
      <c r="G9" s="226" t="str">
        <f t="shared" si="0"/>
        <v/>
      </c>
      <c r="H9" s="218" t="str">
        <f t="shared" si="1"/>
        <v/>
      </c>
      <c r="I9" s="171" t="str">
        <f t="shared" si="2"/>
        <v/>
      </c>
      <c r="J9" s="127"/>
      <c r="K9" s="205" t="s">
        <v>289</v>
      </c>
      <c r="L9" s="165"/>
      <c r="M9" s="137"/>
    </row>
    <row r="10" spans="1:13" ht="15" customHeight="1">
      <c r="A10" s="137"/>
      <c r="B10" s="374"/>
      <c r="C10" s="375"/>
      <c r="D10" s="223" t="str">
        <f t="shared" si="3"/>
        <v/>
      </c>
      <c r="E10" s="215" t="str">
        <f t="shared" si="4"/>
        <v/>
      </c>
      <c r="F10" s="168"/>
      <c r="G10" s="227" t="str">
        <f t="shared" si="0"/>
        <v/>
      </c>
      <c r="H10" s="219" t="str">
        <f t="shared" si="1"/>
        <v/>
      </c>
      <c r="I10" s="172" t="str">
        <f t="shared" si="2"/>
        <v/>
      </c>
      <c r="J10" s="151"/>
      <c r="K10" s="206" t="s">
        <v>289</v>
      </c>
      <c r="L10" s="166"/>
      <c r="M10" s="137"/>
    </row>
    <row r="11" spans="1:13" ht="15" customHeight="1">
      <c r="A11" s="137"/>
      <c r="B11" s="376"/>
      <c r="C11" s="377"/>
      <c r="D11" s="224" t="str">
        <f t="shared" si="3"/>
        <v/>
      </c>
      <c r="E11" s="216" t="str">
        <f t="shared" si="4"/>
        <v/>
      </c>
      <c r="F11" s="169"/>
      <c r="G11" s="228" t="str">
        <f t="shared" si="0"/>
        <v/>
      </c>
      <c r="H11" s="220" t="str">
        <f t="shared" si="1"/>
        <v/>
      </c>
      <c r="I11" s="173" t="str">
        <f t="shared" si="2"/>
        <v/>
      </c>
      <c r="J11" s="126"/>
      <c r="K11" s="207" t="s">
        <v>289</v>
      </c>
      <c r="L11" s="208"/>
      <c r="M11" s="137"/>
    </row>
    <row r="12" spans="1:13" ht="15" customHeight="1">
      <c r="A12" s="137"/>
      <c r="B12" s="380"/>
      <c r="C12" s="381"/>
      <c r="D12" s="222" t="str">
        <f t="shared" si="3"/>
        <v/>
      </c>
      <c r="E12" s="214" t="str">
        <f t="shared" si="4"/>
        <v/>
      </c>
      <c r="F12" s="167"/>
      <c r="G12" s="226" t="str">
        <f t="shared" ref="G12:G41" si="5">+IF(OR(P12="",F12="式"),"",IF(INT(P12),INT(P12),"0"))</f>
        <v/>
      </c>
      <c r="H12" s="218" t="str">
        <f t="shared" ref="H12:H41" si="6">+IF(OR(P12="",F12="式"),"",IF(P12-INT(P12),P12-INT(P12),""))</f>
        <v/>
      </c>
      <c r="I12" s="171" t="str">
        <f t="shared" si="2"/>
        <v/>
      </c>
      <c r="J12" s="127"/>
      <c r="K12" s="205"/>
      <c r="L12" s="165"/>
      <c r="M12" s="137"/>
    </row>
    <row r="13" spans="1:13" ht="15" customHeight="1">
      <c r="A13" s="137"/>
      <c r="B13" s="374"/>
      <c r="C13" s="375"/>
      <c r="D13" s="223" t="str">
        <f t="shared" si="3"/>
        <v/>
      </c>
      <c r="E13" s="215" t="str">
        <f t="shared" si="4"/>
        <v/>
      </c>
      <c r="F13" s="168"/>
      <c r="G13" s="227" t="str">
        <f t="shared" si="5"/>
        <v/>
      </c>
      <c r="H13" s="219" t="str">
        <f t="shared" si="6"/>
        <v/>
      </c>
      <c r="I13" s="172" t="str">
        <f t="shared" si="2"/>
        <v/>
      </c>
      <c r="J13" s="151"/>
      <c r="K13" s="206"/>
      <c r="L13" s="166"/>
      <c r="M13" s="137"/>
    </row>
    <row r="14" spans="1:13" ht="15" customHeight="1">
      <c r="A14" s="137"/>
      <c r="B14" s="376"/>
      <c r="C14" s="377"/>
      <c r="D14" s="224" t="str">
        <f t="shared" si="3"/>
        <v/>
      </c>
      <c r="E14" s="216" t="str">
        <f t="shared" si="4"/>
        <v/>
      </c>
      <c r="F14" s="169"/>
      <c r="G14" s="228" t="str">
        <f t="shared" si="5"/>
        <v/>
      </c>
      <c r="H14" s="220" t="str">
        <f t="shared" si="6"/>
        <v/>
      </c>
      <c r="I14" s="173" t="str">
        <f t="shared" si="2"/>
        <v/>
      </c>
      <c r="J14" s="126"/>
      <c r="K14" s="207"/>
      <c r="L14" s="208"/>
      <c r="M14" s="137"/>
    </row>
    <row r="15" spans="1:13" ht="15" customHeight="1">
      <c r="A15" s="137"/>
      <c r="B15" s="380"/>
      <c r="C15" s="381"/>
      <c r="D15" s="222" t="str">
        <f t="shared" si="3"/>
        <v/>
      </c>
      <c r="E15" s="214" t="str">
        <f t="shared" si="4"/>
        <v/>
      </c>
      <c r="F15" s="167"/>
      <c r="G15" s="226" t="str">
        <f t="shared" si="5"/>
        <v/>
      </c>
      <c r="H15" s="218" t="str">
        <f t="shared" si="6"/>
        <v/>
      </c>
      <c r="I15" s="171" t="str">
        <f t="shared" si="2"/>
        <v/>
      </c>
      <c r="J15" s="127"/>
      <c r="K15" s="205"/>
      <c r="L15" s="165"/>
      <c r="M15" s="137"/>
    </row>
    <row r="16" spans="1:13" ht="15" customHeight="1">
      <c r="A16" s="137"/>
      <c r="B16" s="374"/>
      <c r="C16" s="375"/>
      <c r="D16" s="223" t="str">
        <f t="shared" si="3"/>
        <v/>
      </c>
      <c r="E16" s="215" t="str">
        <f t="shared" si="4"/>
        <v/>
      </c>
      <c r="F16" s="168"/>
      <c r="G16" s="227" t="str">
        <f t="shared" si="5"/>
        <v/>
      </c>
      <c r="H16" s="219" t="str">
        <f t="shared" si="6"/>
        <v/>
      </c>
      <c r="I16" s="172" t="str">
        <f t="shared" si="2"/>
        <v/>
      </c>
      <c r="J16" s="151"/>
      <c r="K16" s="206"/>
      <c r="L16" s="166"/>
      <c r="M16" s="137"/>
    </row>
    <row r="17" spans="1:13" ht="15" customHeight="1">
      <c r="A17" s="137"/>
      <c r="B17" s="376"/>
      <c r="C17" s="377"/>
      <c r="D17" s="224" t="str">
        <f t="shared" si="3"/>
        <v/>
      </c>
      <c r="E17" s="216" t="str">
        <f t="shared" si="4"/>
        <v/>
      </c>
      <c r="F17" s="169"/>
      <c r="G17" s="228" t="str">
        <f t="shared" si="5"/>
        <v/>
      </c>
      <c r="H17" s="220" t="str">
        <f t="shared" si="6"/>
        <v/>
      </c>
      <c r="I17" s="173" t="str">
        <f t="shared" si="2"/>
        <v/>
      </c>
      <c r="J17" s="126"/>
      <c r="K17" s="207"/>
      <c r="L17" s="208"/>
      <c r="M17" s="137"/>
    </row>
    <row r="18" spans="1:13" ht="15" customHeight="1">
      <c r="A18" s="137"/>
      <c r="B18" s="380"/>
      <c r="C18" s="381"/>
      <c r="D18" s="222" t="str">
        <f t="shared" si="3"/>
        <v/>
      </c>
      <c r="E18" s="214" t="str">
        <f t="shared" si="4"/>
        <v/>
      </c>
      <c r="F18" s="167"/>
      <c r="G18" s="226" t="str">
        <f t="shared" si="5"/>
        <v/>
      </c>
      <c r="H18" s="218" t="str">
        <f t="shared" si="6"/>
        <v/>
      </c>
      <c r="I18" s="171" t="str">
        <f t="shared" si="2"/>
        <v/>
      </c>
      <c r="J18" s="127"/>
      <c r="K18" s="205"/>
      <c r="L18" s="165"/>
      <c r="M18" s="137"/>
    </row>
    <row r="19" spans="1:13" ht="15" customHeight="1">
      <c r="A19" s="137"/>
      <c r="B19" s="374"/>
      <c r="C19" s="375"/>
      <c r="D19" s="223" t="str">
        <f t="shared" si="3"/>
        <v/>
      </c>
      <c r="E19" s="215" t="str">
        <f t="shared" si="4"/>
        <v/>
      </c>
      <c r="F19" s="168"/>
      <c r="G19" s="227" t="str">
        <f t="shared" si="5"/>
        <v/>
      </c>
      <c r="H19" s="219" t="str">
        <f t="shared" si="6"/>
        <v/>
      </c>
      <c r="I19" s="172" t="str">
        <f t="shared" si="2"/>
        <v/>
      </c>
      <c r="J19" s="151"/>
      <c r="K19" s="206"/>
      <c r="L19" s="166"/>
      <c r="M19" s="137"/>
    </row>
    <row r="20" spans="1:13" ht="15" customHeight="1">
      <c r="A20" s="137"/>
      <c r="B20" s="376"/>
      <c r="C20" s="377"/>
      <c r="D20" s="224" t="str">
        <f t="shared" si="3"/>
        <v/>
      </c>
      <c r="E20" s="216" t="str">
        <f t="shared" si="4"/>
        <v/>
      </c>
      <c r="F20" s="169"/>
      <c r="G20" s="228" t="str">
        <f t="shared" si="5"/>
        <v/>
      </c>
      <c r="H20" s="220" t="str">
        <f t="shared" si="6"/>
        <v/>
      </c>
      <c r="I20" s="173" t="str">
        <f t="shared" si="2"/>
        <v/>
      </c>
      <c r="J20" s="126"/>
      <c r="K20" s="207"/>
      <c r="L20" s="208"/>
      <c r="M20" s="137"/>
    </row>
    <row r="21" spans="1:13" ht="15" customHeight="1">
      <c r="A21" s="137"/>
      <c r="B21" s="380"/>
      <c r="C21" s="381"/>
      <c r="D21" s="222" t="str">
        <f t="shared" si="3"/>
        <v/>
      </c>
      <c r="E21" s="214" t="str">
        <f t="shared" si="4"/>
        <v/>
      </c>
      <c r="F21" s="167"/>
      <c r="G21" s="226" t="str">
        <f t="shared" si="5"/>
        <v/>
      </c>
      <c r="H21" s="218" t="str">
        <f t="shared" si="6"/>
        <v/>
      </c>
      <c r="I21" s="171" t="str">
        <f t="shared" si="2"/>
        <v/>
      </c>
      <c r="J21" s="127"/>
      <c r="K21" s="205"/>
      <c r="L21" s="165"/>
      <c r="M21" s="137"/>
    </row>
    <row r="22" spans="1:13" ht="15" customHeight="1">
      <c r="A22" s="137"/>
      <c r="B22" s="374"/>
      <c r="C22" s="375"/>
      <c r="D22" s="223" t="str">
        <f t="shared" si="3"/>
        <v/>
      </c>
      <c r="E22" s="215" t="str">
        <f t="shared" si="4"/>
        <v/>
      </c>
      <c r="F22" s="168"/>
      <c r="G22" s="227" t="str">
        <f t="shared" si="5"/>
        <v/>
      </c>
      <c r="H22" s="219" t="str">
        <f t="shared" si="6"/>
        <v/>
      </c>
      <c r="I22" s="172" t="str">
        <f t="shared" si="2"/>
        <v/>
      </c>
      <c r="J22" s="151"/>
      <c r="K22" s="206"/>
      <c r="L22" s="166"/>
      <c r="M22" s="137"/>
    </row>
    <row r="23" spans="1:13" ht="15" customHeight="1">
      <c r="A23" s="137"/>
      <c r="B23" s="376"/>
      <c r="C23" s="377"/>
      <c r="D23" s="224" t="str">
        <f t="shared" si="3"/>
        <v/>
      </c>
      <c r="E23" s="216" t="str">
        <f t="shared" si="4"/>
        <v/>
      </c>
      <c r="F23" s="169"/>
      <c r="G23" s="228" t="str">
        <f t="shared" si="5"/>
        <v/>
      </c>
      <c r="H23" s="220" t="str">
        <f t="shared" si="6"/>
        <v/>
      </c>
      <c r="I23" s="173" t="str">
        <f t="shared" si="2"/>
        <v/>
      </c>
      <c r="J23" s="126"/>
      <c r="K23" s="207"/>
      <c r="L23" s="208"/>
      <c r="M23" s="137"/>
    </row>
    <row r="24" spans="1:13" ht="15" customHeight="1">
      <c r="A24" s="137"/>
      <c r="B24" s="380"/>
      <c r="C24" s="381"/>
      <c r="D24" s="222" t="str">
        <f t="shared" si="3"/>
        <v/>
      </c>
      <c r="E24" s="214" t="str">
        <f t="shared" si="4"/>
        <v/>
      </c>
      <c r="F24" s="167"/>
      <c r="G24" s="226" t="str">
        <f t="shared" si="5"/>
        <v/>
      </c>
      <c r="H24" s="218" t="str">
        <f t="shared" si="6"/>
        <v/>
      </c>
      <c r="I24" s="171" t="str">
        <f t="shared" si="2"/>
        <v/>
      </c>
      <c r="J24" s="127"/>
      <c r="K24" s="205"/>
      <c r="L24" s="165"/>
      <c r="M24" s="137"/>
    </row>
    <row r="25" spans="1:13" ht="15" customHeight="1">
      <c r="A25" s="137"/>
      <c r="B25" s="374"/>
      <c r="C25" s="375"/>
      <c r="D25" s="223" t="str">
        <f t="shared" si="3"/>
        <v/>
      </c>
      <c r="E25" s="215" t="str">
        <f t="shared" si="4"/>
        <v/>
      </c>
      <c r="F25" s="168"/>
      <c r="G25" s="227" t="str">
        <f t="shared" si="5"/>
        <v/>
      </c>
      <c r="H25" s="219" t="str">
        <f t="shared" si="6"/>
        <v/>
      </c>
      <c r="I25" s="172" t="str">
        <f t="shared" si="2"/>
        <v/>
      </c>
      <c r="J25" s="151"/>
      <c r="K25" s="206"/>
      <c r="L25" s="166"/>
      <c r="M25" s="137"/>
    </row>
    <row r="26" spans="1:13" ht="15" customHeight="1">
      <c r="A26" s="137"/>
      <c r="B26" s="376"/>
      <c r="C26" s="377"/>
      <c r="D26" s="224" t="str">
        <f t="shared" si="3"/>
        <v/>
      </c>
      <c r="E26" s="216" t="str">
        <f t="shared" si="4"/>
        <v/>
      </c>
      <c r="F26" s="169"/>
      <c r="G26" s="228" t="str">
        <f t="shared" si="5"/>
        <v/>
      </c>
      <c r="H26" s="220" t="str">
        <f t="shared" si="6"/>
        <v/>
      </c>
      <c r="I26" s="173" t="str">
        <f t="shared" si="2"/>
        <v/>
      </c>
      <c r="J26" s="126"/>
      <c r="K26" s="207"/>
      <c r="L26" s="208"/>
      <c r="M26" s="137"/>
    </row>
    <row r="27" spans="1:13" ht="15" customHeight="1">
      <c r="A27" s="137"/>
      <c r="B27" s="380"/>
      <c r="C27" s="381"/>
      <c r="D27" s="222" t="str">
        <f t="shared" si="3"/>
        <v/>
      </c>
      <c r="E27" s="214" t="str">
        <f t="shared" si="4"/>
        <v/>
      </c>
      <c r="F27" s="167"/>
      <c r="G27" s="226" t="str">
        <f t="shared" si="5"/>
        <v/>
      </c>
      <c r="H27" s="218" t="str">
        <f t="shared" si="6"/>
        <v/>
      </c>
      <c r="I27" s="171" t="str">
        <f t="shared" si="2"/>
        <v/>
      </c>
      <c r="J27" s="127"/>
      <c r="K27" s="205"/>
      <c r="L27" s="165"/>
      <c r="M27" s="137"/>
    </row>
    <row r="28" spans="1:13" ht="15" customHeight="1">
      <c r="A28" s="137"/>
      <c r="B28" s="374"/>
      <c r="C28" s="375"/>
      <c r="D28" s="223" t="str">
        <f t="shared" si="3"/>
        <v/>
      </c>
      <c r="E28" s="215" t="str">
        <f t="shared" si="4"/>
        <v/>
      </c>
      <c r="F28" s="168"/>
      <c r="G28" s="227" t="str">
        <f t="shared" si="5"/>
        <v/>
      </c>
      <c r="H28" s="219" t="str">
        <f t="shared" si="6"/>
        <v/>
      </c>
      <c r="I28" s="172" t="str">
        <f t="shared" si="2"/>
        <v/>
      </c>
      <c r="J28" s="151"/>
      <c r="K28" s="206"/>
      <c r="L28" s="166"/>
      <c r="M28" s="137"/>
    </row>
    <row r="29" spans="1:13" ht="15" customHeight="1">
      <c r="A29" s="137"/>
      <c r="B29" s="376"/>
      <c r="C29" s="377"/>
      <c r="D29" s="224" t="str">
        <f t="shared" si="3"/>
        <v/>
      </c>
      <c r="E29" s="216" t="str">
        <f t="shared" si="4"/>
        <v/>
      </c>
      <c r="F29" s="169"/>
      <c r="G29" s="228" t="str">
        <f t="shared" si="5"/>
        <v/>
      </c>
      <c r="H29" s="220" t="str">
        <f t="shared" si="6"/>
        <v/>
      </c>
      <c r="I29" s="173" t="str">
        <f t="shared" si="2"/>
        <v/>
      </c>
      <c r="J29" s="126"/>
      <c r="K29" s="207"/>
      <c r="L29" s="208"/>
      <c r="M29" s="137"/>
    </row>
    <row r="30" spans="1:13" ht="15" customHeight="1">
      <c r="A30" s="137"/>
      <c r="B30" s="380"/>
      <c r="C30" s="381"/>
      <c r="D30" s="222" t="str">
        <f t="shared" si="3"/>
        <v/>
      </c>
      <c r="E30" s="214" t="str">
        <f t="shared" si="4"/>
        <v/>
      </c>
      <c r="F30" s="167"/>
      <c r="G30" s="226" t="str">
        <f t="shared" si="5"/>
        <v/>
      </c>
      <c r="H30" s="218" t="str">
        <f t="shared" si="6"/>
        <v/>
      </c>
      <c r="I30" s="171" t="str">
        <f t="shared" si="2"/>
        <v/>
      </c>
      <c r="J30" s="127"/>
      <c r="K30" s="205"/>
      <c r="L30" s="165"/>
      <c r="M30" s="137"/>
    </row>
    <row r="31" spans="1:13" ht="15" customHeight="1">
      <c r="A31" s="137"/>
      <c r="B31" s="374"/>
      <c r="C31" s="375"/>
      <c r="D31" s="223" t="str">
        <f t="shared" si="3"/>
        <v/>
      </c>
      <c r="E31" s="215" t="str">
        <f t="shared" si="4"/>
        <v/>
      </c>
      <c r="F31" s="168"/>
      <c r="G31" s="227" t="str">
        <f t="shared" si="5"/>
        <v/>
      </c>
      <c r="H31" s="219" t="str">
        <f t="shared" si="6"/>
        <v/>
      </c>
      <c r="I31" s="172" t="str">
        <f t="shared" si="2"/>
        <v/>
      </c>
      <c r="J31" s="151"/>
      <c r="K31" s="206"/>
      <c r="L31" s="166"/>
      <c r="M31" s="137"/>
    </row>
    <row r="32" spans="1:13" ht="15" customHeight="1">
      <c r="A32" s="137"/>
      <c r="B32" s="376"/>
      <c r="C32" s="377"/>
      <c r="D32" s="224" t="str">
        <f t="shared" si="3"/>
        <v/>
      </c>
      <c r="E32" s="216" t="str">
        <f t="shared" si="4"/>
        <v/>
      </c>
      <c r="F32" s="169"/>
      <c r="G32" s="228" t="str">
        <f t="shared" si="5"/>
        <v/>
      </c>
      <c r="H32" s="220" t="str">
        <f t="shared" si="6"/>
        <v/>
      </c>
      <c r="I32" s="173" t="str">
        <f t="shared" si="2"/>
        <v/>
      </c>
      <c r="J32" s="126"/>
      <c r="K32" s="207"/>
      <c r="L32" s="208"/>
      <c r="M32" s="137"/>
    </row>
    <row r="33" spans="1:13" ht="15" customHeight="1">
      <c r="A33" s="137"/>
      <c r="B33" s="380"/>
      <c r="C33" s="381"/>
      <c r="D33" s="222" t="str">
        <f t="shared" si="3"/>
        <v/>
      </c>
      <c r="E33" s="214" t="str">
        <f t="shared" si="4"/>
        <v/>
      </c>
      <c r="F33" s="167"/>
      <c r="G33" s="226" t="str">
        <f t="shared" si="5"/>
        <v/>
      </c>
      <c r="H33" s="218" t="str">
        <f t="shared" si="6"/>
        <v/>
      </c>
      <c r="I33" s="171" t="str">
        <f t="shared" si="2"/>
        <v/>
      </c>
      <c r="J33" s="127"/>
      <c r="K33" s="205"/>
      <c r="L33" s="165"/>
      <c r="M33" s="137"/>
    </row>
    <row r="34" spans="1:13" ht="15" customHeight="1">
      <c r="A34" s="137"/>
      <c r="B34" s="374"/>
      <c r="C34" s="375"/>
      <c r="D34" s="223" t="str">
        <f t="shared" si="3"/>
        <v/>
      </c>
      <c r="E34" s="215" t="str">
        <f t="shared" si="4"/>
        <v/>
      </c>
      <c r="F34" s="168"/>
      <c r="G34" s="227" t="str">
        <f t="shared" si="5"/>
        <v/>
      </c>
      <c r="H34" s="219" t="str">
        <f t="shared" si="6"/>
        <v/>
      </c>
      <c r="I34" s="172" t="str">
        <f t="shared" si="2"/>
        <v/>
      </c>
      <c r="J34" s="151"/>
      <c r="K34" s="206"/>
      <c r="L34" s="166"/>
      <c r="M34" s="137"/>
    </row>
    <row r="35" spans="1:13" ht="15" customHeight="1">
      <c r="A35" s="137"/>
      <c r="B35" s="376"/>
      <c r="C35" s="377"/>
      <c r="D35" s="224" t="str">
        <f t="shared" si="3"/>
        <v/>
      </c>
      <c r="E35" s="216" t="str">
        <f t="shared" si="4"/>
        <v/>
      </c>
      <c r="F35" s="169"/>
      <c r="G35" s="228" t="str">
        <f t="shared" si="5"/>
        <v/>
      </c>
      <c r="H35" s="220" t="str">
        <f t="shared" si="6"/>
        <v/>
      </c>
      <c r="I35" s="173" t="str">
        <f t="shared" si="2"/>
        <v/>
      </c>
      <c r="J35" s="126"/>
      <c r="K35" s="207"/>
      <c r="L35" s="208"/>
      <c r="M35" s="137"/>
    </row>
    <row r="36" spans="1:13" ht="15" customHeight="1">
      <c r="A36" s="137"/>
      <c r="B36" s="380"/>
      <c r="C36" s="381"/>
      <c r="D36" s="222" t="str">
        <f t="shared" si="3"/>
        <v/>
      </c>
      <c r="E36" s="214" t="str">
        <f t="shared" si="4"/>
        <v/>
      </c>
      <c r="F36" s="167"/>
      <c r="G36" s="226" t="str">
        <f t="shared" si="5"/>
        <v/>
      </c>
      <c r="H36" s="218" t="str">
        <f t="shared" si="6"/>
        <v/>
      </c>
      <c r="I36" s="171" t="str">
        <f t="shared" si="2"/>
        <v/>
      </c>
      <c r="J36" s="127"/>
      <c r="K36" s="205"/>
      <c r="L36" s="165"/>
      <c r="M36" s="137"/>
    </row>
    <row r="37" spans="1:13" ht="15" customHeight="1">
      <c r="A37" s="137"/>
      <c r="B37" s="374"/>
      <c r="C37" s="375"/>
      <c r="D37" s="223" t="str">
        <f t="shared" si="3"/>
        <v/>
      </c>
      <c r="E37" s="215" t="str">
        <f t="shared" si="4"/>
        <v/>
      </c>
      <c r="F37" s="168"/>
      <c r="G37" s="227" t="str">
        <f t="shared" si="5"/>
        <v/>
      </c>
      <c r="H37" s="219" t="str">
        <f t="shared" si="6"/>
        <v/>
      </c>
      <c r="I37" s="172" t="str">
        <f t="shared" si="2"/>
        <v/>
      </c>
      <c r="J37" s="151"/>
      <c r="K37" s="206"/>
      <c r="L37" s="166"/>
      <c r="M37" s="137"/>
    </row>
    <row r="38" spans="1:13" ht="15" customHeight="1">
      <c r="A38" s="137"/>
      <c r="B38" s="376"/>
      <c r="C38" s="377"/>
      <c r="D38" s="224" t="str">
        <f t="shared" si="3"/>
        <v/>
      </c>
      <c r="E38" s="216" t="str">
        <f t="shared" si="4"/>
        <v/>
      </c>
      <c r="F38" s="169"/>
      <c r="G38" s="228" t="str">
        <f t="shared" si="5"/>
        <v/>
      </c>
      <c r="H38" s="220" t="str">
        <f t="shared" si="6"/>
        <v/>
      </c>
      <c r="I38" s="173" t="str">
        <f t="shared" si="2"/>
        <v/>
      </c>
      <c r="J38" s="126"/>
      <c r="K38" s="207"/>
      <c r="L38" s="208"/>
      <c r="M38" s="137"/>
    </row>
    <row r="39" spans="1:13" ht="15" customHeight="1">
      <c r="A39" s="137"/>
      <c r="B39" s="374"/>
      <c r="C39" s="375"/>
      <c r="D39" s="222" t="str">
        <f t="shared" si="3"/>
        <v/>
      </c>
      <c r="E39" s="214" t="str">
        <f t="shared" si="4"/>
        <v/>
      </c>
      <c r="F39" s="168"/>
      <c r="G39" s="226" t="str">
        <f t="shared" si="5"/>
        <v/>
      </c>
      <c r="H39" s="218" t="str">
        <f t="shared" si="6"/>
        <v/>
      </c>
      <c r="I39" s="171" t="str">
        <f t="shared" si="2"/>
        <v/>
      </c>
      <c r="J39" s="151"/>
      <c r="K39" s="206"/>
      <c r="L39" s="166"/>
      <c r="M39" s="137"/>
    </row>
    <row r="40" spans="1:13" ht="15" customHeight="1">
      <c r="A40" s="137"/>
      <c r="B40" s="374"/>
      <c r="C40" s="375"/>
      <c r="D40" s="223" t="str">
        <f t="shared" si="3"/>
        <v/>
      </c>
      <c r="E40" s="215" t="str">
        <f t="shared" si="4"/>
        <v/>
      </c>
      <c r="F40" s="168"/>
      <c r="G40" s="227" t="str">
        <f t="shared" si="5"/>
        <v/>
      </c>
      <c r="H40" s="219" t="str">
        <f t="shared" si="6"/>
        <v/>
      </c>
      <c r="I40" s="172" t="str">
        <f t="shared" si="2"/>
        <v/>
      </c>
      <c r="J40" s="151"/>
      <c r="K40" s="206"/>
      <c r="L40" s="166"/>
      <c r="M40" s="137"/>
    </row>
    <row r="41" spans="1:13" ht="15" customHeight="1" thickBot="1">
      <c r="B41" s="378"/>
      <c r="C41" s="379"/>
      <c r="D41" s="225" t="str">
        <f t="shared" si="3"/>
        <v/>
      </c>
      <c r="E41" s="217" t="str">
        <f t="shared" si="4"/>
        <v/>
      </c>
      <c r="F41" s="170"/>
      <c r="G41" s="229" t="str">
        <f t="shared" si="5"/>
        <v/>
      </c>
      <c r="H41" s="221" t="str">
        <f t="shared" si="6"/>
        <v/>
      </c>
      <c r="I41" s="174" t="str">
        <f t="shared" si="2"/>
        <v/>
      </c>
      <c r="J41" s="128"/>
      <c r="K41" s="209"/>
      <c r="L41" s="210"/>
    </row>
    <row r="42" spans="1:13" ht="12.75" customHeight="1"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13" ht="20.25" customHeight="1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  <row r="44" spans="1:13" ht="12.95" customHeight="1" thickBot="1">
      <c r="A44" s="137"/>
      <c r="B44" s="113"/>
      <c r="C44" s="113"/>
      <c r="D44" s="140"/>
      <c r="E44" s="140"/>
      <c r="F44" s="140"/>
      <c r="G44" s="140"/>
      <c r="H44" s="140"/>
      <c r="I44" s="114"/>
      <c r="J44" s="114" t="s">
        <v>285</v>
      </c>
      <c r="K44" s="114"/>
      <c r="L44" s="115"/>
      <c r="M44" s="137"/>
    </row>
    <row r="45" spans="1:13" ht="15" customHeight="1">
      <c r="A45" s="137"/>
      <c r="B45" s="199" t="s">
        <v>239</v>
      </c>
      <c r="C45" s="388"/>
      <c r="D45" s="389"/>
      <c r="E45" s="389"/>
      <c r="F45" s="389"/>
      <c r="G45" s="389"/>
      <c r="H45" s="389"/>
      <c r="I45" s="389"/>
      <c r="J45" s="120" t="s">
        <v>286</v>
      </c>
      <c r="K45" s="121"/>
      <c r="L45" s="204"/>
      <c r="M45" s="137"/>
    </row>
    <row r="46" spans="1:13" ht="28.5" customHeight="1" thickBot="1">
      <c r="A46" s="137"/>
      <c r="B46" s="152" t="s">
        <v>292</v>
      </c>
      <c r="C46" s="386"/>
      <c r="D46" s="387"/>
      <c r="E46" s="387"/>
      <c r="F46" s="387"/>
      <c r="G46" s="387"/>
      <c r="H46" s="387"/>
      <c r="I46" s="387"/>
      <c r="J46" s="153" t="s">
        <v>287</v>
      </c>
      <c r="K46" s="154"/>
      <c r="L46" s="155"/>
      <c r="M46" s="137"/>
    </row>
    <row r="47" spans="1:13" ht="26.25" customHeight="1" thickBot="1">
      <c r="A47" s="137"/>
      <c r="B47" s="114"/>
      <c r="C47" s="114"/>
      <c r="D47" s="114"/>
      <c r="E47" s="114"/>
      <c r="F47" s="123"/>
      <c r="G47" s="124"/>
      <c r="H47" s="124"/>
      <c r="I47" s="114"/>
      <c r="J47" s="114" t="s">
        <v>288</v>
      </c>
      <c r="K47" s="122"/>
      <c r="L47" s="114"/>
      <c r="M47" s="137"/>
    </row>
    <row r="48" spans="1:13" ht="21.75" customHeight="1">
      <c r="A48" s="137"/>
      <c r="B48" s="393" t="s">
        <v>177</v>
      </c>
      <c r="C48" s="394"/>
      <c r="D48" s="395" t="s">
        <v>238</v>
      </c>
      <c r="E48" s="396"/>
      <c r="F48" s="157" t="s">
        <v>178</v>
      </c>
      <c r="G48" s="395" t="s">
        <v>179</v>
      </c>
      <c r="H48" s="396"/>
      <c r="I48" s="156" t="s">
        <v>156</v>
      </c>
      <c r="J48" s="156"/>
      <c r="K48" s="382" t="s">
        <v>180</v>
      </c>
      <c r="L48" s="383"/>
      <c r="M48" s="138"/>
    </row>
    <row r="49" spans="1:13" ht="15" customHeight="1">
      <c r="A49" s="137"/>
      <c r="B49" s="380"/>
      <c r="C49" s="381"/>
      <c r="D49" s="222" t="str">
        <f>+IF(O49="","",IF(INT(O49),INT(O49),"0"))</f>
        <v/>
      </c>
      <c r="E49" s="214" t="str">
        <f>+IF(O49="","",IF(O49-INT(O49),O49-INT(O49),""))</f>
        <v/>
      </c>
      <c r="F49" s="167"/>
      <c r="G49" s="226" t="str">
        <f>+IF(OR(P49="",F49="式"),"",IF(INT(P49),INT(P49),"0"))</f>
        <v/>
      </c>
      <c r="H49" s="218" t="str">
        <f>+IF(OR(P49="",F49="式"),"",IF(P49-INT(P49),P49-INT(P49),""))</f>
        <v/>
      </c>
      <c r="I49" s="171" t="str">
        <f>IF(O49="","",+INT(O49*P49))</f>
        <v/>
      </c>
      <c r="J49" s="230"/>
      <c r="K49" s="205"/>
      <c r="L49" s="165"/>
      <c r="M49" s="137"/>
    </row>
    <row r="50" spans="1:13" ht="15" customHeight="1">
      <c r="A50" s="137"/>
      <c r="B50" s="374"/>
      <c r="C50" s="375"/>
      <c r="D50" s="223" t="str">
        <f>+IF(O50="","",IF(INT(O50),INT(O50),"0"))</f>
        <v/>
      </c>
      <c r="E50" s="215" t="str">
        <f>+IF(O50="","",IF(O50-INT(O50),O50-INT(O50),""))</f>
        <v/>
      </c>
      <c r="F50" s="168"/>
      <c r="G50" s="227" t="str">
        <f>+IF(OR(P50="",F50="式"),"",IF(INT(P50),INT(P50),"0"))</f>
        <v/>
      </c>
      <c r="H50" s="219" t="str">
        <f>+IF(OR(P50="",F50="式"),"",IF(P50-INT(P50),P50-INT(P50),""))</f>
        <v/>
      </c>
      <c r="I50" s="172" t="str">
        <f t="shared" ref="I50:I84" si="7">IF(O50="","",+INT(O50*P50))</f>
        <v/>
      </c>
      <c r="J50" s="231"/>
      <c r="K50" s="206" t="s">
        <v>289</v>
      </c>
      <c r="L50" s="166"/>
      <c r="M50" s="137"/>
    </row>
    <row r="51" spans="1:13" ht="15" customHeight="1">
      <c r="A51" s="137"/>
      <c r="B51" s="376"/>
      <c r="C51" s="377"/>
      <c r="D51" s="224" t="str">
        <f>+IF(O51="","",IF(INT(O51),INT(O51),"0"))</f>
        <v/>
      </c>
      <c r="E51" s="216" t="str">
        <f>+IF(O51="","",IF(O51-INT(O51),O51-INT(O51),""))</f>
        <v/>
      </c>
      <c r="F51" s="169"/>
      <c r="G51" s="228" t="str">
        <f>+IF(OR(P51="",F51="式"),"",IF(INT(P51),INT(P51),"0"))</f>
        <v/>
      </c>
      <c r="H51" s="220" t="str">
        <f>+IF(OR(P51="",F51="式"),"",IF(P51-INT(P51),P51-INT(P51),""))</f>
        <v/>
      </c>
      <c r="I51" s="173" t="str">
        <f t="shared" si="7"/>
        <v/>
      </c>
      <c r="J51" s="232"/>
      <c r="K51" s="207" t="s">
        <v>289</v>
      </c>
      <c r="L51" s="208"/>
      <c r="M51" s="137"/>
    </row>
    <row r="52" spans="1:13" ht="15" customHeight="1">
      <c r="A52" s="137"/>
      <c r="B52" s="380"/>
      <c r="C52" s="381"/>
      <c r="D52" s="222" t="str">
        <f t="shared" ref="D52:D84" si="8">+IF(O52="","",IF(INT(O52),INT(O52),"0"))</f>
        <v/>
      </c>
      <c r="E52" s="214" t="str">
        <f t="shared" ref="E52:E84" si="9">+IF(O52="","",IF(O52-INT(O52),O52-INT(O52),""))</f>
        <v/>
      </c>
      <c r="F52" s="167"/>
      <c r="G52" s="226" t="str">
        <f t="shared" ref="G52:G84" si="10">+IF(OR(P52="",F52="式"),"",IF(INT(P52),INT(P52),"0"))</f>
        <v/>
      </c>
      <c r="H52" s="218" t="str">
        <f t="shared" ref="H52:H84" si="11">+IF(OR(P52="",F52="式"),"",IF(P52-INT(P52),P52-INT(P52),""))</f>
        <v/>
      </c>
      <c r="I52" s="171" t="str">
        <f t="shared" si="7"/>
        <v/>
      </c>
      <c r="J52" s="127"/>
      <c r="K52" s="205" t="s">
        <v>289</v>
      </c>
      <c r="L52" s="165"/>
      <c r="M52" s="137"/>
    </row>
    <row r="53" spans="1:13" ht="15" customHeight="1">
      <c r="A53" s="137"/>
      <c r="B53" s="374"/>
      <c r="C53" s="375"/>
      <c r="D53" s="223" t="str">
        <f t="shared" si="8"/>
        <v/>
      </c>
      <c r="E53" s="215" t="str">
        <f t="shared" si="9"/>
        <v/>
      </c>
      <c r="F53" s="168"/>
      <c r="G53" s="227" t="str">
        <f t="shared" si="10"/>
        <v/>
      </c>
      <c r="H53" s="219" t="str">
        <f t="shared" si="11"/>
        <v/>
      </c>
      <c r="I53" s="172" t="str">
        <f t="shared" si="7"/>
        <v/>
      </c>
      <c r="J53" s="151"/>
      <c r="K53" s="206" t="s">
        <v>289</v>
      </c>
      <c r="L53" s="166"/>
      <c r="M53" s="137"/>
    </row>
    <row r="54" spans="1:13" ht="15" customHeight="1">
      <c r="A54" s="137"/>
      <c r="B54" s="376"/>
      <c r="C54" s="377"/>
      <c r="D54" s="224" t="str">
        <f t="shared" si="8"/>
        <v/>
      </c>
      <c r="E54" s="216" t="str">
        <f t="shared" si="9"/>
        <v/>
      </c>
      <c r="F54" s="169"/>
      <c r="G54" s="228" t="str">
        <f t="shared" si="10"/>
        <v/>
      </c>
      <c r="H54" s="220" t="str">
        <f t="shared" si="11"/>
        <v/>
      </c>
      <c r="I54" s="173" t="str">
        <f t="shared" si="7"/>
        <v/>
      </c>
      <c r="J54" s="126"/>
      <c r="K54" s="207" t="s">
        <v>289</v>
      </c>
      <c r="L54" s="208"/>
      <c r="M54" s="137"/>
    </row>
    <row r="55" spans="1:13" ht="15" customHeight="1">
      <c r="A55" s="137"/>
      <c r="B55" s="380"/>
      <c r="C55" s="381"/>
      <c r="D55" s="222" t="str">
        <f t="shared" si="8"/>
        <v/>
      </c>
      <c r="E55" s="214" t="str">
        <f t="shared" si="9"/>
        <v/>
      </c>
      <c r="F55" s="167"/>
      <c r="G55" s="226" t="str">
        <f t="shared" si="10"/>
        <v/>
      </c>
      <c r="H55" s="218" t="str">
        <f t="shared" si="11"/>
        <v/>
      </c>
      <c r="I55" s="171" t="str">
        <f t="shared" si="7"/>
        <v/>
      </c>
      <c r="J55" s="127"/>
      <c r="K55" s="205"/>
      <c r="L55" s="165"/>
      <c r="M55" s="137"/>
    </row>
    <row r="56" spans="1:13" ht="15" customHeight="1">
      <c r="A56" s="137"/>
      <c r="B56" s="374"/>
      <c r="C56" s="375"/>
      <c r="D56" s="223" t="str">
        <f t="shared" si="8"/>
        <v/>
      </c>
      <c r="E56" s="215" t="str">
        <f t="shared" si="9"/>
        <v/>
      </c>
      <c r="F56" s="168"/>
      <c r="G56" s="227" t="str">
        <f t="shared" si="10"/>
        <v/>
      </c>
      <c r="H56" s="219" t="str">
        <f t="shared" si="11"/>
        <v/>
      </c>
      <c r="I56" s="172" t="str">
        <f t="shared" si="7"/>
        <v/>
      </c>
      <c r="J56" s="151"/>
      <c r="K56" s="206"/>
      <c r="L56" s="166"/>
      <c r="M56" s="137"/>
    </row>
    <row r="57" spans="1:13" ht="15" customHeight="1">
      <c r="A57" s="137"/>
      <c r="B57" s="376"/>
      <c r="C57" s="377"/>
      <c r="D57" s="224" t="str">
        <f t="shared" si="8"/>
        <v/>
      </c>
      <c r="E57" s="216" t="str">
        <f t="shared" si="9"/>
        <v/>
      </c>
      <c r="F57" s="169"/>
      <c r="G57" s="228" t="str">
        <f t="shared" si="10"/>
        <v/>
      </c>
      <c r="H57" s="220" t="str">
        <f t="shared" si="11"/>
        <v/>
      </c>
      <c r="I57" s="173" t="str">
        <f t="shared" si="7"/>
        <v/>
      </c>
      <c r="J57" s="126"/>
      <c r="K57" s="207"/>
      <c r="L57" s="208"/>
      <c r="M57" s="137"/>
    </row>
    <row r="58" spans="1:13" ht="15" customHeight="1">
      <c r="A58" s="137"/>
      <c r="B58" s="380"/>
      <c r="C58" s="381"/>
      <c r="D58" s="222" t="str">
        <f t="shared" si="8"/>
        <v/>
      </c>
      <c r="E58" s="214" t="str">
        <f t="shared" si="9"/>
        <v/>
      </c>
      <c r="F58" s="167"/>
      <c r="G58" s="226" t="str">
        <f t="shared" si="10"/>
        <v/>
      </c>
      <c r="H58" s="218" t="str">
        <f t="shared" si="11"/>
        <v/>
      </c>
      <c r="I58" s="171" t="str">
        <f t="shared" si="7"/>
        <v/>
      </c>
      <c r="J58" s="127"/>
      <c r="K58" s="205"/>
      <c r="L58" s="165"/>
      <c r="M58" s="137"/>
    </row>
    <row r="59" spans="1:13" ht="15" customHeight="1">
      <c r="A59" s="137"/>
      <c r="B59" s="374"/>
      <c r="C59" s="375"/>
      <c r="D59" s="223" t="str">
        <f t="shared" si="8"/>
        <v/>
      </c>
      <c r="E59" s="215" t="str">
        <f t="shared" si="9"/>
        <v/>
      </c>
      <c r="F59" s="168"/>
      <c r="G59" s="227" t="str">
        <f t="shared" si="10"/>
        <v/>
      </c>
      <c r="H59" s="219" t="str">
        <f t="shared" si="11"/>
        <v/>
      </c>
      <c r="I59" s="172" t="str">
        <f t="shared" si="7"/>
        <v/>
      </c>
      <c r="J59" s="151"/>
      <c r="K59" s="206"/>
      <c r="L59" s="166"/>
      <c r="M59" s="137"/>
    </row>
    <row r="60" spans="1:13" ht="15" customHeight="1">
      <c r="A60" s="137"/>
      <c r="B60" s="376"/>
      <c r="C60" s="377"/>
      <c r="D60" s="224" t="str">
        <f t="shared" si="8"/>
        <v/>
      </c>
      <c r="E60" s="216" t="str">
        <f t="shared" si="9"/>
        <v/>
      </c>
      <c r="F60" s="169"/>
      <c r="G60" s="228" t="str">
        <f t="shared" si="10"/>
        <v/>
      </c>
      <c r="H60" s="220" t="str">
        <f t="shared" si="11"/>
        <v/>
      </c>
      <c r="I60" s="173" t="str">
        <f t="shared" si="7"/>
        <v/>
      </c>
      <c r="J60" s="126"/>
      <c r="K60" s="207"/>
      <c r="L60" s="208"/>
      <c r="M60" s="137"/>
    </row>
    <row r="61" spans="1:13" ht="15" customHeight="1">
      <c r="A61" s="137"/>
      <c r="B61" s="380"/>
      <c r="C61" s="381"/>
      <c r="D61" s="222" t="str">
        <f t="shared" si="8"/>
        <v/>
      </c>
      <c r="E61" s="214" t="str">
        <f t="shared" si="9"/>
        <v/>
      </c>
      <c r="F61" s="167"/>
      <c r="G61" s="226" t="str">
        <f t="shared" si="10"/>
        <v/>
      </c>
      <c r="H61" s="218" t="str">
        <f t="shared" si="11"/>
        <v/>
      </c>
      <c r="I61" s="171" t="str">
        <f t="shared" si="7"/>
        <v/>
      </c>
      <c r="J61" s="127"/>
      <c r="K61" s="205"/>
      <c r="L61" s="165"/>
      <c r="M61" s="137"/>
    </row>
    <row r="62" spans="1:13" ht="15" customHeight="1">
      <c r="A62" s="137"/>
      <c r="B62" s="374"/>
      <c r="C62" s="375"/>
      <c r="D62" s="223" t="str">
        <f t="shared" si="8"/>
        <v/>
      </c>
      <c r="E62" s="215" t="str">
        <f t="shared" si="9"/>
        <v/>
      </c>
      <c r="F62" s="168"/>
      <c r="G62" s="227" t="str">
        <f t="shared" si="10"/>
        <v/>
      </c>
      <c r="H62" s="219" t="str">
        <f t="shared" si="11"/>
        <v/>
      </c>
      <c r="I62" s="172" t="str">
        <f t="shared" si="7"/>
        <v/>
      </c>
      <c r="J62" s="151"/>
      <c r="K62" s="206"/>
      <c r="L62" s="166"/>
      <c r="M62" s="137"/>
    </row>
    <row r="63" spans="1:13" ht="15" customHeight="1">
      <c r="A63" s="137"/>
      <c r="B63" s="376"/>
      <c r="C63" s="377"/>
      <c r="D63" s="224" t="str">
        <f t="shared" si="8"/>
        <v/>
      </c>
      <c r="E63" s="216" t="str">
        <f t="shared" si="9"/>
        <v/>
      </c>
      <c r="F63" s="169"/>
      <c r="G63" s="228" t="str">
        <f t="shared" si="10"/>
        <v/>
      </c>
      <c r="H63" s="220" t="str">
        <f t="shared" si="11"/>
        <v/>
      </c>
      <c r="I63" s="173" t="str">
        <f t="shared" si="7"/>
        <v/>
      </c>
      <c r="J63" s="126"/>
      <c r="K63" s="207"/>
      <c r="L63" s="208"/>
      <c r="M63" s="137"/>
    </row>
    <row r="64" spans="1:13" ht="15" customHeight="1">
      <c r="A64" s="137"/>
      <c r="B64" s="380"/>
      <c r="C64" s="381"/>
      <c r="D64" s="222" t="str">
        <f t="shared" si="8"/>
        <v/>
      </c>
      <c r="E64" s="214" t="str">
        <f t="shared" si="9"/>
        <v/>
      </c>
      <c r="F64" s="167"/>
      <c r="G64" s="226" t="str">
        <f t="shared" si="10"/>
        <v/>
      </c>
      <c r="H64" s="218" t="str">
        <f t="shared" si="11"/>
        <v/>
      </c>
      <c r="I64" s="171" t="str">
        <f t="shared" si="7"/>
        <v/>
      </c>
      <c r="J64" s="127"/>
      <c r="K64" s="205"/>
      <c r="L64" s="165"/>
      <c r="M64" s="137"/>
    </row>
    <row r="65" spans="1:13" ht="15" customHeight="1">
      <c r="A65" s="137"/>
      <c r="B65" s="374"/>
      <c r="C65" s="375"/>
      <c r="D65" s="223" t="str">
        <f t="shared" si="8"/>
        <v/>
      </c>
      <c r="E65" s="215" t="str">
        <f t="shared" si="9"/>
        <v/>
      </c>
      <c r="F65" s="168"/>
      <c r="G65" s="227" t="str">
        <f t="shared" si="10"/>
        <v/>
      </c>
      <c r="H65" s="219" t="str">
        <f t="shared" si="11"/>
        <v/>
      </c>
      <c r="I65" s="172" t="str">
        <f t="shared" si="7"/>
        <v/>
      </c>
      <c r="J65" s="151"/>
      <c r="K65" s="206"/>
      <c r="L65" s="166"/>
      <c r="M65" s="137"/>
    </row>
    <row r="66" spans="1:13" ht="15" customHeight="1">
      <c r="A66" s="137"/>
      <c r="B66" s="376"/>
      <c r="C66" s="377"/>
      <c r="D66" s="224" t="str">
        <f t="shared" si="8"/>
        <v/>
      </c>
      <c r="E66" s="216" t="str">
        <f t="shared" si="9"/>
        <v/>
      </c>
      <c r="F66" s="169"/>
      <c r="G66" s="228" t="str">
        <f t="shared" si="10"/>
        <v/>
      </c>
      <c r="H66" s="220" t="str">
        <f t="shared" si="11"/>
        <v/>
      </c>
      <c r="I66" s="173" t="str">
        <f t="shared" si="7"/>
        <v/>
      </c>
      <c r="J66" s="126"/>
      <c r="K66" s="207"/>
      <c r="L66" s="208"/>
      <c r="M66" s="137"/>
    </row>
    <row r="67" spans="1:13" ht="15" customHeight="1">
      <c r="A67" s="137"/>
      <c r="B67" s="380"/>
      <c r="C67" s="381"/>
      <c r="D67" s="222" t="str">
        <f t="shared" si="8"/>
        <v/>
      </c>
      <c r="E67" s="214" t="str">
        <f t="shared" si="9"/>
        <v/>
      </c>
      <c r="F67" s="167"/>
      <c r="G67" s="226" t="str">
        <f t="shared" si="10"/>
        <v/>
      </c>
      <c r="H67" s="218" t="str">
        <f t="shared" si="11"/>
        <v/>
      </c>
      <c r="I67" s="171" t="str">
        <f t="shared" si="7"/>
        <v/>
      </c>
      <c r="J67" s="127"/>
      <c r="K67" s="205"/>
      <c r="L67" s="165"/>
      <c r="M67" s="137"/>
    </row>
    <row r="68" spans="1:13" ht="15" customHeight="1">
      <c r="A68" s="137"/>
      <c r="B68" s="374"/>
      <c r="C68" s="375"/>
      <c r="D68" s="223" t="str">
        <f t="shared" si="8"/>
        <v/>
      </c>
      <c r="E68" s="215" t="str">
        <f t="shared" si="9"/>
        <v/>
      </c>
      <c r="F68" s="168"/>
      <c r="G68" s="227" t="str">
        <f t="shared" si="10"/>
        <v/>
      </c>
      <c r="H68" s="219" t="str">
        <f t="shared" si="11"/>
        <v/>
      </c>
      <c r="I68" s="172" t="str">
        <f t="shared" si="7"/>
        <v/>
      </c>
      <c r="J68" s="151"/>
      <c r="K68" s="206"/>
      <c r="L68" s="166"/>
      <c r="M68" s="137"/>
    </row>
    <row r="69" spans="1:13" ht="15" customHeight="1">
      <c r="A69" s="137"/>
      <c r="B69" s="376"/>
      <c r="C69" s="377"/>
      <c r="D69" s="224" t="str">
        <f t="shared" si="8"/>
        <v/>
      </c>
      <c r="E69" s="216" t="str">
        <f t="shared" si="9"/>
        <v/>
      </c>
      <c r="F69" s="169"/>
      <c r="G69" s="228" t="str">
        <f t="shared" si="10"/>
        <v/>
      </c>
      <c r="H69" s="220" t="str">
        <f t="shared" si="11"/>
        <v/>
      </c>
      <c r="I69" s="173" t="str">
        <f t="shared" si="7"/>
        <v/>
      </c>
      <c r="J69" s="126"/>
      <c r="K69" s="207"/>
      <c r="L69" s="208"/>
      <c r="M69" s="137"/>
    </row>
    <row r="70" spans="1:13" ht="15" customHeight="1">
      <c r="A70" s="137"/>
      <c r="B70" s="380"/>
      <c r="C70" s="381"/>
      <c r="D70" s="222" t="str">
        <f t="shared" si="8"/>
        <v/>
      </c>
      <c r="E70" s="214" t="str">
        <f t="shared" si="9"/>
        <v/>
      </c>
      <c r="F70" s="167"/>
      <c r="G70" s="226" t="str">
        <f t="shared" si="10"/>
        <v/>
      </c>
      <c r="H70" s="218" t="str">
        <f t="shared" si="11"/>
        <v/>
      </c>
      <c r="I70" s="171" t="str">
        <f t="shared" si="7"/>
        <v/>
      </c>
      <c r="J70" s="127"/>
      <c r="K70" s="205"/>
      <c r="L70" s="165"/>
      <c r="M70" s="137"/>
    </row>
    <row r="71" spans="1:13" ht="15" customHeight="1">
      <c r="A71" s="137"/>
      <c r="B71" s="374"/>
      <c r="C71" s="375"/>
      <c r="D71" s="223" t="str">
        <f t="shared" si="8"/>
        <v/>
      </c>
      <c r="E71" s="215" t="str">
        <f t="shared" si="9"/>
        <v/>
      </c>
      <c r="F71" s="168"/>
      <c r="G71" s="227" t="str">
        <f t="shared" si="10"/>
        <v/>
      </c>
      <c r="H71" s="219" t="str">
        <f t="shared" si="11"/>
        <v/>
      </c>
      <c r="I71" s="172" t="str">
        <f t="shared" si="7"/>
        <v/>
      </c>
      <c r="J71" s="151"/>
      <c r="K71" s="206"/>
      <c r="L71" s="166"/>
      <c r="M71" s="137"/>
    </row>
    <row r="72" spans="1:13" ht="15" customHeight="1">
      <c r="A72" s="137"/>
      <c r="B72" s="376"/>
      <c r="C72" s="377"/>
      <c r="D72" s="224" t="str">
        <f t="shared" si="8"/>
        <v/>
      </c>
      <c r="E72" s="216" t="str">
        <f t="shared" si="9"/>
        <v/>
      </c>
      <c r="F72" s="169"/>
      <c r="G72" s="228" t="str">
        <f t="shared" si="10"/>
        <v/>
      </c>
      <c r="H72" s="220" t="str">
        <f t="shared" si="11"/>
        <v/>
      </c>
      <c r="I72" s="173" t="str">
        <f t="shared" si="7"/>
        <v/>
      </c>
      <c r="J72" s="126"/>
      <c r="K72" s="207"/>
      <c r="L72" s="208"/>
      <c r="M72" s="137"/>
    </row>
    <row r="73" spans="1:13" ht="15" customHeight="1">
      <c r="A73" s="137"/>
      <c r="B73" s="380"/>
      <c r="C73" s="381"/>
      <c r="D73" s="222" t="str">
        <f t="shared" si="8"/>
        <v/>
      </c>
      <c r="E73" s="214" t="str">
        <f t="shared" si="9"/>
        <v/>
      </c>
      <c r="F73" s="167"/>
      <c r="G73" s="226" t="str">
        <f t="shared" si="10"/>
        <v/>
      </c>
      <c r="H73" s="218" t="str">
        <f t="shared" si="11"/>
        <v/>
      </c>
      <c r="I73" s="171" t="str">
        <f t="shared" si="7"/>
        <v/>
      </c>
      <c r="J73" s="127"/>
      <c r="K73" s="205"/>
      <c r="L73" s="165"/>
      <c r="M73" s="137"/>
    </row>
    <row r="74" spans="1:13" ht="15" customHeight="1">
      <c r="A74" s="137"/>
      <c r="B74" s="374"/>
      <c r="C74" s="375"/>
      <c r="D74" s="223" t="str">
        <f t="shared" si="8"/>
        <v/>
      </c>
      <c r="E74" s="215" t="str">
        <f t="shared" si="9"/>
        <v/>
      </c>
      <c r="F74" s="168"/>
      <c r="G74" s="227" t="str">
        <f t="shared" si="10"/>
        <v/>
      </c>
      <c r="H74" s="219" t="str">
        <f t="shared" si="11"/>
        <v/>
      </c>
      <c r="I74" s="172" t="str">
        <f t="shared" si="7"/>
        <v/>
      </c>
      <c r="J74" s="151"/>
      <c r="K74" s="206"/>
      <c r="L74" s="166"/>
      <c r="M74" s="137"/>
    </row>
    <row r="75" spans="1:13" ht="15" customHeight="1">
      <c r="A75" s="137"/>
      <c r="B75" s="376"/>
      <c r="C75" s="377"/>
      <c r="D75" s="224" t="str">
        <f t="shared" si="8"/>
        <v/>
      </c>
      <c r="E75" s="216" t="str">
        <f t="shared" si="9"/>
        <v/>
      </c>
      <c r="F75" s="169"/>
      <c r="G75" s="228" t="str">
        <f t="shared" si="10"/>
        <v/>
      </c>
      <c r="H75" s="220" t="str">
        <f t="shared" si="11"/>
        <v/>
      </c>
      <c r="I75" s="173" t="str">
        <f t="shared" si="7"/>
        <v/>
      </c>
      <c r="J75" s="126"/>
      <c r="K75" s="207"/>
      <c r="L75" s="208"/>
      <c r="M75" s="137"/>
    </row>
    <row r="76" spans="1:13" ht="15" customHeight="1">
      <c r="A76" s="137"/>
      <c r="B76" s="380"/>
      <c r="C76" s="381"/>
      <c r="D76" s="222" t="str">
        <f t="shared" si="8"/>
        <v/>
      </c>
      <c r="E76" s="214" t="str">
        <f t="shared" si="9"/>
        <v/>
      </c>
      <c r="F76" s="167"/>
      <c r="G76" s="226" t="str">
        <f t="shared" si="10"/>
        <v/>
      </c>
      <c r="H76" s="218" t="str">
        <f t="shared" si="11"/>
        <v/>
      </c>
      <c r="I76" s="171" t="str">
        <f t="shared" si="7"/>
        <v/>
      </c>
      <c r="J76" s="127"/>
      <c r="K76" s="205"/>
      <c r="L76" s="165"/>
      <c r="M76" s="137"/>
    </row>
    <row r="77" spans="1:13" ht="15" customHeight="1">
      <c r="A77" s="137"/>
      <c r="B77" s="374"/>
      <c r="C77" s="375"/>
      <c r="D77" s="223" t="str">
        <f t="shared" si="8"/>
        <v/>
      </c>
      <c r="E77" s="215" t="str">
        <f t="shared" si="9"/>
        <v/>
      </c>
      <c r="F77" s="168"/>
      <c r="G77" s="227" t="str">
        <f t="shared" si="10"/>
        <v/>
      </c>
      <c r="H77" s="219" t="str">
        <f t="shared" si="11"/>
        <v/>
      </c>
      <c r="I77" s="172" t="str">
        <f t="shared" si="7"/>
        <v/>
      </c>
      <c r="J77" s="151"/>
      <c r="K77" s="206"/>
      <c r="L77" s="166"/>
      <c r="M77" s="137"/>
    </row>
    <row r="78" spans="1:13" ht="15" customHeight="1">
      <c r="A78" s="137"/>
      <c r="B78" s="376"/>
      <c r="C78" s="377"/>
      <c r="D78" s="224" t="str">
        <f t="shared" si="8"/>
        <v/>
      </c>
      <c r="E78" s="216" t="str">
        <f t="shared" si="9"/>
        <v/>
      </c>
      <c r="F78" s="169"/>
      <c r="G78" s="228" t="str">
        <f t="shared" si="10"/>
        <v/>
      </c>
      <c r="H78" s="220" t="str">
        <f t="shared" si="11"/>
        <v/>
      </c>
      <c r="I78" s="173" t="str">
        <f t="shared" si="7"/>
        <v/>
      </c>
      <c r="J78" s="126"/>
      <c r="K78" s="207"/>
      <c r="L78" s="208"/>
      <c r="M78" s="137"/>
    </row>
    <row r="79" spans="1:13" ht="15" customHeight="1">
      <c r="A79" s="137"/>
      <c r="B79" s="380"/>
      <c r="C79" s="381"/>
      <c r="D79" s="222" t="str">
        <f t="shared" si="8"/>
        <v/>
      </c>
      <c r="E79" s="214" t="str">
        <f t="shared" si="9"/>
        <v/>
      </c>
      <c r="F79" s="167"/>
      <c r="G79" s="226" t="str">
        <f t="shared" si="10"/>
        <v/>
      </c>
      <c r="H79" s="218" t="str">
        <f t="shared" si="11"/>
        <v/>
      </c>
      <c r="I79" s="171" t="str">
        <f t="shared" si="7"/>
        <v/>
      </c>
      <c r="J79" s="127"/>
      <c r="K79" s="205"/>
      <c r="L79" s="165"/>
      <c r="M79" s="137"/>
    </row>
    <row r="80" spans="1:13" ht="15" customHeight="1">
      <c r="A80" s="137"/>
      <c r="B80" s="374"/>
      <c r="C80" s="375"/>
      <c r="D80" s="223" t="str">
        <f t="shared" si="8"/>
        <v/>
      </c>
      <c r="E80" s="215" t="str">
        <f t="shared" si="9"/>
        <v/>
      </c>
      <c r="F80" s="168"/>
      <c r="G80" s="227" t="str">
        <f t="shared" si="10"/>
        <v/>
      </c>
      <c r="H80" s="219" t="str">
        <f t="shared" si="11"/>
        <v/>
      </c>
      <c r="I80" s="172" t="str">
        <f t="shared" si="7"/>
        <v/>
      </c>
      <c r="J80" s="151"/>
      <c r="K80" s="206"/>
      <c r="L80" s="166"/>
      <c r="M80" s="137"/>
    </row>
    <row r="81" spans="1:13" ht="15" customHeight="1">
      <c r="A81" s="137"/>
      <c r="B81" s="376"/>
      <c r="C81" s="377"/>
      <c r="D81" s="224" t="str">
        <f t="shared" si="8"/>
        <v/>
      </c>
      <c r="E81" s="216" t="str">
        <f t="shared" si="9"/>
        <v/>
      </c>
      <c r="F81" s="169"/>
      <c r="G81" s="228" t="str">
        <f t="shared" si="10"/>
        <v/>
      </c>
      <c r="H81" s="220" t="str">
        <f t="shared" si="11"/>
        <v/>
      </c>
      <c r="I81" s="173" t="str">
        <f t="shared" si="7"/>
        <v/>
      </c>
      <c r="J81" s="126"/>
      <c r="K81" s="207"/>
      <c r="L81" s="208"/>
      <c r="M81" s="137"/>
    </row>
    <row r="82" spans="1:13" ht="21" customHeight="1">
      <c r="A82" s="137"/>
      <c r="B82" s="374"/>
      <c r="C82" s="375"/>
      <c r="D82" s="222" t="str">
        <f t="shared" si="8"/>
        <v/>
      </c>
      <c r="E82" s="214" t="str">
        <f t="shared" si="9"/>
        <v/>
      </c>
      <c r="F82" s="168"/>
      <c r="G82" s="226" t="str">
        <f t="shared" si="10"/>
        <v/>
      </c>
      <c r="H82" s="218" t="str">
        <f t="shared" si="11"/>
        <v/>
      </c>
      <c r="I82" s="171" t="str">
        <f t="shared" si="7"/>
        <v/>
      </c>
      <c r="J82" s="151"/>
      <c r="K82" s="206"/>
      <c r="L82" s="166"/>
      <c r="M82" s="137"/>
    </row>
    <row r="83" spans="1:13" ht="15" customHeight="1">
      <c r="A83" s="137"/>
      <c r="B83" s="374"/>
      <c r="C83" s="375"/>
      <c r="D83" s="223" t="str">
        <f t="shared" si="8"/>
        <v/>
      </c>
      <c r="E83" s="215" t="str">
        <f t="shared" si="9"/>
        <v/>
      </c>
      <c r="F83" s="168"/>
      <c r="G83" s="227" t="str">
        <f t="shared" si="10"/>
        <v/>
      </c>
      <c r="H83" s="219" t="str">
        <f t="shared" si="11"/>
        <v/>
      </c>
      <c r="I83" s="172" t="str">
        <f t="shared" si="7"/>
        <v/>
      </c>
      <c r="J83" s="151"/>
      <c r="K83" s="206"/>
      <c r="L83" s="166"/>
      <c r="M83" s="137"/>
    </row>
    <row r="84" spans="1:13" ht="15" thickBot="1">
      <c r="B84" s="378"/>
      <c r="C84" s="379"/>
      <c r="D84" s="225" t="str">
        <f t="shared" si="8"/>
        <v/>
      </c>
      <c r="E84" s="217" t="str">
        <f t="shared" si="9"/>
        <v/>
      </c>
      <c r="F84" s="170"/>
      <c r="G84" s="229" t="str">
        <f t="shared" si="10"/>
        <v/>
      </c>
      <c r="H84" s="221" t="str">
        <f t="shared" si="11"/>
        <v/>
      </c>
      <c r="I84" s="174" t="str">
        <f t="shared" si="7"/>
        <v/>
      </c>
      <c r="J84" s="128"/>
      <c r="K84" s="209"/>
      <c r="L84" s="210"/>
    </row>
    <row r="85" spans="1:13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</row>
    <row r="86" spans="1:13" ht="15" customHeight="1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</row>
  </sheetData>
  <mergeCells count="60">
    <mergeCell ref="K48:L48"/>
    <mergeCell ref="B49:C49"/>
    <mergeCell ref="B50:C51"/>
    <mergeCell ref="D48:E48"/>
    <mergeCell ref="G48:H48"/>
    <mergeCell ref="B48:C48"/>
    <mergeCell ref="C3:I3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B27:C27"/>
    <mergeCell ref="B39:C39"/>
    <mergeCell ref="B40:C41"/>
    <mergeCell ref="B9:C9"/>
    <mergeCell ref="B10:C11"/>
    <mergeCell ref="B12:C12"/>
    <mergeCell ref="B65:C66"/>
    <mergeCell ref="B67:C67"/>
    <mergeCell ref="B58:C58"/>
    <mergeCell ref="B59:C60"/>
    <mergeCell ref="B61:C61"/>
    <mergeCell ref="B64:C64"/>
    <mergeCell ref="K5:L5"/>
    <mergeCell ref="D5:E5"/>
    <mergeCell ref="G5:H5"/>
    <mergeCell ref="B52:C52"/>
    <mergeCell ref="B62:C63"/>
    <mergeCell ref="B13:C14"/>
    <mergeCell ref="B15:C15"/>
    <mergeCell ref="B21:C21"/>
    <mergeCell ref="B22:C23"/>
    <mergeCell ref="B24:C24"/>
    <mergeCell ref="B16:C17"/>
    <mergeCell ref="B18:C18"/>
    <mergeCell ref="B19:C20"/>
    <mergeCell ref="B37:C38"/>
    <mergeCell ref="B28:C29"/>
    <mergeCell ref="B30:C30"/>
    <mergeCell ref="B31:C32"/>
    <mergeCell ref="B25:C26"/>
    <mergeCell ref="B82:C82"/>
    <mergeCell ref="B83:C84"/>
    <mergeCell ref="B53:C54"/>
    <mergeCell ref="B55:C55"/>
    <mergeCell ref="B56:C57"/>
    <mergeCell ref="B70:C70"/>
    <mergeCell ref="B68:C69"/>
    <mergeCell ref="B77:C78"/>
    <mergeCell ref="B79:C79"/>
    <mergeCell ref="B80:C81"/>
    <mergeCell ref="B74:C75"/>
    <mergeCell ref="B76:C76"/>
    <mergeCell ref="B71:C72"/>
    <mergeCell ref="B73:C73"/>
  </mergeCells>
  <phoneticPr fontId="2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Sibata</cp:lastModifiedBy>
  <cp:lastPrinted>2009-07-15T03:06:00Z</cp:lastPrinted>
  <dcterms:created xsi:type="dcterms:W3CDTF">2001-12-08T17:30:14Z</dcterms:created>
  <dcterms:modified xsi:type="dcterms:W3CDTF">2011-12-22T12:14:11Z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2011/12/21</vt:lpwstr>
  </property>
</Properties>
</file>