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5" yWindow="1185" windowWidth="14715" windowHeight="5205" tabRatio="696" activeTab="3"/>
  </bookViews>
  <sheets>
    <sheet name="工種別内訳表定義" sheetId="12" r:id="rId1"/>
    <sheet name="内訳表定義" sheetId="10" r:id="rId2"/>
    <sheet name="単価表定義" sheetId="11" r:id="rId3"/>
    <sheet name="帳票イメージ工種別内訳" sheetId="13" r:id="rId4"/>
    <sheet name="帳票イメージ" sheetId="8" r:id="rId5"/>
  </sheets>
  <definedNames>
    <definedName name="_xlnm.Print_Area" localSheetId="2">単価表定義!$S$2:$AA$45</definedName>
    <definedName name="_xlnm.Print_Area" localSheetId="4">帳票イメージ!$A$1:$M$86</definedName>
    <definedName name="_xlnm.Print_Area" localSheetId="3">帳票イメージ工種別内訳!#REF!</definedName>
  </definedNames>
  <calcPr calcId="125725"/>
</workbook>
</file>

<file path=xl/calcChain.xml><?xml version="1.0" encoding="utf-8"?>
<calcChain xmlns="http://schemas.openxmlformats.org/spreadsheetml/2006/main">
  <c r="E7" i="13"/>
  <c r="E6"/>
  <c r="K11"/>
  <c r="E5"/>
  <c r="E3"/>
  <c r="D6" i="8"/>
  <c r="E6"/>
  <c r="G6"/>
  <c r="H6"/>
  <c r="I6"/>
  <c r="D7"/>
  <c r="E7"/>
  <c r="G7"/>
  <c r="H7"/>
  <c r="I7"/>
  <c r="D8"/>
  <c r="E8"/>
  <c r="G8"/>
  <c r="H8"/>
  <c r="I8"/>
  <c r="D9"/>
  <c r="E9"/>
  <c r="G9"/>
  <c r="H9"/>
  <c r="I9"/>
  <c r="D10"/>
  <c r="E10"/>
  <c r="G10"/>
  <c r="H10"/>
  <c r="I10"/>
  <c r="D11"/>
  <c r="E11"/>
  <c r="G11"/>
  <c r="H11"/>
  <c r="I11"/>
  <c r="D12"/>
  <c r="E12"/>
  <c r="G12"/>
  <c r="H12"/>
  <c r="I12"/>
  <c r="D13"/>
  <c r="E13"/>
  <c r="G13"/>
  <c r="H13"/>
  <c r="I13"/>
  <c r="D14"/>
  <c r="E14"/>
  <c r="G14"/>
  <c r="H14"/>
  <c r="I14"/>
  <c r="D15"/>
  <c r="E15"/>
  <c r="G15"/>
  <c r="H15"/>
  <c r="I15"/>
  <c r="D16"/>
  <c r="E16"/>
  <c r="G16"/>
  <c r="H16"/>
  <c r="I16"/>
  <c r="D17"/>
  <c r="E17"/>
  <c r="G17"/>
  <c r="H17"/>
  <c r="I17"/>
  <c r="D18"/>
  <c r="E18"/>
  <c r="G18"/>
  <c r="H18"/>
  <c r="I18"/>
  <c r="D19"/>
  <c r="E19"/>
  <c r="G19"/>
  <c r="H19"/>
  <c r="I19"/>
  <c r="D20"/>
  <c r="E20"/>
  <c r="G20"/>
  <c r="H20"/>
  <c r="I20"/>
  <c r="D21"/>
  <c r="E21"/>
  <c r="G21"/>
  <c r="H21"/>
  <c r="I21"/>
  <c r="D22"/>
  <c r="E22"/>
  <c r="G22"/>
  <c r="H22"/>
  <c r="I22"/>
  <c r="D23"/>
  <c r="E23"/>
  <c r="G23"/>
  <c r="H23"/>
  <c r="I23"/>
  <c r="D24"/>
  <c r="E24"/>
  <c r="G24"/>
  <c r="H24"/>
  <c r="I24"/>
  <c r="D25"/>
  <c r="E25"/>
  <c r="G25"/>
  <c r="H25"/>
  <c r="I25"/>
  <c r="D26"/>
  <c r="E26"/>
  <c r="G26"/>
  <c r="H26"/>
  <c r="I26"/>
  <c r="D27"/>
  <c r="E27"/>
  <c r="G27"/>
  <c r="H27"/>
  <c r="I27"/>
  <c r="D28"/>
  <c r="E28"/>
  <c r="G28"/>
  <c r="H28"/>
  <c r="I28"/>
  <c r="D29"/>
  <c r="E29"/>
  <c r="G29"/>
  <c r="H29"/>
  <c r="I29"/>
  <c r="D30"/>
  <c r="E30"/>
  <c r="G30"/>
  <c r="H30"/>
  <c r="I30"/>
  <c r="D31"/>
  <c r="E31"/>
  <c r="G31"/>
  <c r="H31"/>
  <c r="I31"/>
  <c r="D32"/>
  <c r="E32"/>
  <c r="G32"/>
  <c r="H32"/>
  <c r="I32"/>
  <c r="D33"/>
  <c r="E33"/>
  <c r="G33"/>
  <c r="H33"/>
  <c r="I33"/>
  <c r="D34"/>
  <c r="E34"/>
  <c r="G34"/>
  <c r="H34"/>
  <c r="I34"/>
  <c r="D35"/>
  <c r="E35"/>
  <c r="G35"/>
  <c r="H35"/>
  <c r="I35"/>
  <c r="D36"/>
  <c r="E36"/>
  <c r="G36"/>
  <c r="H36"/>
  <c r="I36"/>
  <c r="D37"/>
  <c r="E37"/>
  <c r="G37"/>
  <c r="H37"/>
  <c r="I37"/>
  <c r="D38"/>
  <c r="E38"/>
  <c r="G38"/>
  <c r="H38"/>
  <c r="I38"/>
  <c r="D39"/>
  <c r="E39"/>
  <c r="G39"/>
  <c r="H39"/>
  <c r="I39"/>
  <c r="D40"/>
  <c r="E40"/>
  <c r="G40"/>
  <c r="H40"/>
  <c r="I40"/>
  <c r="D41"/>
  <c r="E41"/>
  <c r="G41"/>
  <c r="H41"/>
  <c r="I41"/>
  <c r="D49"/>
  <c r="E49"/>
  <c r="G49"/>
  <c r="H49"/>
  <c r="I49"/>
  <c r="D50"/>
  <c r="E50"/>
  <c r="G50"/>
  <c r="H50"/>
  <c r="I50"/>
  <c r="D51"/>
  <c r="E51"/>
  <c r="G51"/>
  <c r="H51"/>
  <c r="I51"/>
  <c r="D52"/>
  <c r="E52"/>
  <c r="G52"/>
  <c r="H52"/>
  <c r="I52"/>
  <c r="D53"/>
  <c r="E53"/>
  <c r="G53"/>
  <c r="H53"/>
  <c r="I53"/>
  <c r="D54"/>
  <c r="E54"/>
  <c r="G54"/>
  <c r="H54"/>
  <c r="I54"/>
  <c r="D55"/>
  <c r="E55"/>
  <c r="G55"/>
  <c r="H55"/>
  <c r="I55"/>
  <c r="D56"/>
  <c r="E56"/>
  <c r="G56"/>
  <c r="H56"/>
  <c r="I56"/>
  <c r="D57"/>
  <c r="E57"/>
  <c r="G57"/>
  <c r="H57"/>
  <c r="I57"/>
  <c r="D58"/>
  <c r="E58"/>
  <c r="G58"/>
  <c r="H58"/>
  <c r="I58"/>
  <c r="D59"/>
  <c r="E59"/>
  <c r="G59"/>
  <c r="H59"/>
  <c r="I59"/>
  <c r="D60"/>
  <c r="E60"/>
  <c r="G60"/>
  <c r="H60"/>
  <c r="I60"/>
  <c r="D61"/>
  <c r="E61"/>
  <c r="G61"/>
  <c r="H61"/>
  <c r="I61"/>
  <c r="D62"/>
  <c r="E62"/>
  <c r="G62"/>
  <c r="H62"/>
  <c r="I62"/>
  <c r="D63"/>
  <c r="E63"/>
  <c r="G63"/>
  <c r="H63"/>
  <c r="I63"/>
  <c r="D64"/>
  <c r="E64"/>
  <c r="G64"/>
  <c r="H64"/>
  <c r="I64"/>
  <c r="D65"/>
  <c r="E65"/>
  <c r="G65"/>
  <c r="H65"/>
  <c r="I65"/>
  <c r="D66"/>
  <c r="E66"/>
  <c r="G66"/>
  <c r="H66"/>
  <c r="I66"/>
  <c r="D67"/>
  <c r="E67"/>
  <c r="G67"/>
  <c r="H67"/>
  <c r="I67"/>
  <c r="D68"/>
  <c r="E68"/>
  <c r="G68"/>
  <c r="H68"/>
  <c r="I68"/>
  <c r="D69"/>
  <c r="E69"/>
  <c r="G69"/>
  <c r="H69"/>
  <c r="I69"/>
  <c r="D70"/>
  <c r="E70"/>
  <c r="G70"/>
  <c r="H70"/>
  <c r="I70"/>
  <c r="D71"/>
  <c r="E71"/>
  <c r="G71"/>
  <c r="H71"/>
  <c r="I71"/>
  <c r="D72"/>
  <c r="E72"/>
  <c r="G72"/>
  <c r="H72"/>
  <c r="I72"/>
  <c r="D73"/>
  <c r="E73"/>
  <c r="G73"/>
  <c r="H73"/>
  <c r="I73"/>
  <c r="D74"/>
  <c r="E74"/>
  <c r="G74"/>
  <c r="H74"/>
  <c r="I74"/>
  <c r="D75"/>
  <c r="E75"/>
  <c r="G75"/>
  <c r="H75"/>
  <c r="I75"/>
  <c r="D76"/>
  <c r="E76"/>
  <c r="G76"/>
  <c r="H76"/>
  <c r="I76"/>
  <c r="D77"/>
  <c r="E77"/>
  <c r="G77"/>
  <c r="H77"/>
  <c r="I77"/>
  <c r="D78"/>
  <c r="E78"/>
  <c r="G78"/>
  <c r="H78"/>
  <c r="I78"/>
  <c r="D79"/>
  <c r="E79"/>
  <c r="G79"/>
  <c r="H79"/>
  <c r="I79"/>
  <c r="D80"/>
  <c r="E80"/>
  <c r="G80"/>
  <c r="H80"/>
  <c r="I80"/>
  <c r="D81"/>
  <c r="E81"/>
  <c r="G81"/>
  <c r="H81"/>
  <c r="I81"/>
  <c r="D82"/>
  <c r="E82"/>
  <c r="G82"/>
  <c r="H82"/>
  <c r="I82"/>
  <c r="D83"/>
  <c r="E83"/>
  <c r="G83"/>
  <c r="H83"/>
  <c r="I83"/>
  <c r="D84"/>
  <c r="E84"/>
  <c r="G84"/>
  <c r="H84"/>
  <c r="I84"/>
  <c r="B8" i="13" l="1"/>
  <c r="J9" s="1"/>
  <c r="B10" l="1"/>
  <c r="L11"/>
  <c r="J11"/>
  <c r="B11" s="1"/>
  <c r="B12" s="1"/>
</calcChain>
</file>

<file path=xl/sharedStrings.xml><?xml version="1.0" encoding="utf-8"?>
<sst xmlns="http://schemas.openxmlformats.org/spreadsheetml/2006/main" count="844" uniqueCount="353">
  <si>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</si>
  <si>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</si>
  <si>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</si>
  <si>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</si>
  <si>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</si>
  <si>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</si>
  <si>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</si>
  <si>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</si>
  <si>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</si>
  <si>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</si>
  <si>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</si>
  <si>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</si>
  <si>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</si>
  <si>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</si>
  <si>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</si>
  <si>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</si>
  <si>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</si>
  <si>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内訳表名1</t>
    <rPh sb="0" eb="2">
      <t>ウチワケ</t>
    </rPh>
    <rPh sb="2" eb="3">
      <t>ヒョウ</t>
    </rPh>
    <rPh sb="3" eb="4">
      <t>メイ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</si>
  <si>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</si>
  <si>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</si>
  <si>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</si>
  <si>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</si>
  <si>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</si>
  <si>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</si>
  <si>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</si>
  <si>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</si>
  <si>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</si>
  <si>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</si>
  <si>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</si>
  <si>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</si>
  <si>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</si>
  <si>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</si>
  <si>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</si>
  <si>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</si>
  <si>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</si>
  <si>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</si>
  <si>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</si>
  <si>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</si>
  <si>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</si>
  <si>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</si>
  <si>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</si>
  <si>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</si>
  <si>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</si>
  <si>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</si>
  <si>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コード</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</si>
  <si>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</si>
  <si>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</si>
  <si>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</si>
  <si>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形状寸法1</t>
    <rPh sb="0" eb="2">
      <t>ケイジョウ</t>
    </rPh>
    <rPh sb="2" eb="4">
      <t>スンポウ</t>
    </rPh>
    <phoneticPr fontId="2"/>
  </si>
  <si>
    <t>Q</t>
    <phoneticPr fontId="2"/>
  </si>
  <si>
    <t>数字</t>
    <rPh sb="0" eb="2">
      <t>スウジ</t>
    </rPh>
    <phoneticPr fontId="2"/>
  </si>
  <si>
    <t>×</t>
    <phoneticPr fontId="2"/>
  </si>
  <si>
    <t>○</t>
    <phoneticPr fontId="2"/>
  </si>
  <si>
    <t>×</t>
    <phoneticPr fontId="2"/>
  </si>
  <si>
    <t>E</t>
    <phoneticPr fontId="2"/>
  </si>
  <si>
    <t>特殊な処理</t>
    <rPh sb="0" eb="2">
      <t>トクシュ</t>
    </rPh>
    <rPh sb="3" eb="5">
      <t>ショリ</t>
    </rPh>
    <phoneticPr fontId="2"/>
  </si>
  <si>
    <t>特殊な処理の説明</t>
    <rPh sb="0" eb="2">
      <t>トクシュ</t>
    </rPh>
    <rPh sb="3" eb="5">
      <t>ショリ</t>
    </rPh>
    <rPh sb="6" eb="8">
      <t>セツメイ</t>
    </rPh>
    <phoneticPr fontId="2"/>
  </si>
  <si>
    <t>１または２</t>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</si>
  <si>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</si>
  <si>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</si>
  <si>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</si>
  <si>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</si>
  <si>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</si>
  <si>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</si>
  <si>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</si>
  <si>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</si>
  <si>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</si>
  <si>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</si>
  <si>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</si>
  <si>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</si>
  <si>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</si>
  <si>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</si>
  <si>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</si>
  <si>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</si>
  <si>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</si>
  <si>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</si>
  <si>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</si>
  <si>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</si>
  <si>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</si>
  <si>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</si>
  <si>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</si>
  <si>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</si>
  <si>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</si>
  <si>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</si>
  <si>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</si>
  <si>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</si>
  <si>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J</t>
    <phoneticPr fontId="2"/>
  </si>
  <si>
    <t>単価</t>
    <rPh sb="0" eb="2">
      <t>タンカ</t>
    </rPh>
    <phoneticPr fontId="2"/>
  </si>
  <si>
    <t>コード+表内ページ</t>
    <rPh sb="4" eb="6">
      <t>ヒョウナイ</t>
    </rPh>
    <phoneticPr fontId="2"/>
  </si>
  <si>
    <t>-</t>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</si>
  <si>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</si>
  <si>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計算+変更合計</t>
    <rPh sb="0" eb="2">
      <t>ケイサン</t>
    </rPh>
    <rPh sb="3" eb="5">
      <t>ヘンコウ</t>
    </rPh>
    <rPh sb="5" eb="7">
      <t>ゴウケイ</t>
    </rPh>
    <phoneticPr fontId="2"/>
  </si>
  <si>
    <t>文字列</t>
    <rPh sb="0" eb="3">
      <t>モジレツ</t>
    </rPh>
    <phoneticPr fontId="2"/>
  </si>
  <si>
    <t>×</t>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</si>
  <si>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</si>
  <si>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</si>
  <si>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</si>
  <si>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</si>
  <si>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</si>
  <si>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算定数量1</t>
    <rPh sb="0" eb="2">
      <t>サンテイ</t>
    </rPh>
    <rPh sb="2" eb="4">
      <t>スウリョウ</t>
    </rPh>
    <phoneticPr fontId="2"/>
  </si>
  <si>
    <t>算定数量2</t>
    <rPh sb="0" eb="2">
      <t>サンテイ</t>
    </rPh>
    <rPh sb="2" eb="4">
      <t>スウリョウ</t>
    </rPh>
    <phoneticPr fontId="2"/>
  </si>
  <si>
    <t>単位当り</t>
    <rPh sb="0" eb="2">
      <t>タンイ</t>
    </rPh>
    <rPh sb="2" eb="3">
      <t>アタ</t>
    </rPh>
    <phoneticPr fontId="2"/>
  </si>
  <si>
    <t>ヘダー項目で指定された算定数量1</t>
    <rPh sb="3" eb="5">
      <t>コウモク</t>
    </rPh>
    <rPh sb="6" eb="8">
      <t>シテイ</t>
    </rPh>
    <rPh sb="11" eb="13">
      <t>サンテイ</t>
    </rPh>
    <rPh sb="13" eb="15">
      <t>スウリョウ</t>
    </rPh>
    <phoneticPr fontId="2"/>
  </si>
  <si>
    <t>ヘダー項目で指定された算定数量2</t>
    <rPh sb="3" eb="5">
      <t>コウモク</t>
    </rPh>
    <rPh sb="6" eb="8">
      <t>シテイ</t>
    </rPh>
    <rPh sb="11" eb="13">
      <t>サンテイ</t>
    </rPh>
    <rPh sb="13" eb="15">
      <t>スウリョウ</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</si>
  <si>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</si>
  <si>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算定単位1</t>
    <rPh sb="0" eb="2">
      <t>サンテイ</t>
    </rPh>
    <rPh sb="2" eb="4">
      <t>タンイ</t>
    </rPh>
    <phoneticPr fontId="2"/>
  </si>
  <si>
    <t>算定単位2</t>
    <rPh sb="0" eb="2">
      <t>サンテイ</t>
    </rPh>
    <rPh sb="2" eb="4">
      <t>タンイ</t>
    </rPh>
    <phoneticPr fontId="2"/>
  </si>
  <si>
    <t>H</t>
    <phoneticPr fontId="2"/>
  </si>
  <si>
    <t>ヘダー項目で指定された単位</t>
    <rPh sb="3" eb="5">
      <t>コウモク</t>
    </rPh>
    <rPh sb="6" eb="8">
      <t>シテイ</t>
    </rPh>
    <rPh sb="11" eb="13">
      <t>タンイ</t>
    </rPh>
    <phoneticPr fontId="2"/>
  </si>
  <si>
    <t>F</t>
    <phoneticPr fontId="2"/>
  </si>
  <si>
    <t>N</t>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</si>
  <si>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</si>
  <si>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</si>
  <si>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単位当り1</t>
    <rPh sb="0" eb="2">
      <t>タンイ</t>
    </rPh>
    <rPh sb="2" eb="3">
      <t>アタ</t>
    </rPh>
    <phoneticPr fontId="2"/>
  </si>
  <si>
    <t>単位当り2</t>
    <rPh sb="0" eb="2">
      <t>タンイ</t>
    </rPh>
    <rPh sb="2" eb="3">
      <t>アタ</t>
    </rPh>
    <phoneticPr fontId="2"/>
  </si>
  <si>
    <t>計算+変更算定</t>
    <rPh sb="0" eb="2">
      <t>ケイサン</t>
    </rPh>
    <rPh sb="3" eb="5">
      <t>ヘンコウ</t>
    </rPh>
    <rPh sb="5" eb="7">
      <t>サンテイ</t>
    </rPh>
    <phoneticPr fontId="2"/>
  </si>
  <si>
    <t>１または２+算定単位合計</t>
    <rPh sb="6" eb="8">
      <t>サンテイ</t>
    </rPh>
    <rPh sb="8" eb="10">
      <t>タンイ</t>
    </rPh>
    <rPh sb="10" eb="12">
      <t>ゴウケイ</t>
    </rPh>
    <phoneticPr fontId="2"/>
  </si>
  <si>
    <t>工種別内訳表</t>
    <rPh sb="0" eb="1">
      <t>コウ</t>
    </rPh>
    <rPh sb="1" eb="3">
      <t>シュベツ</t>
    </rPh>
    <rPh sb="3" eb="5">
      <t>ウチワケ</t>
    </rPh>
    <rPh sb="5" eb="6">
      <t>ヒョウ</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</si>
  <si>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</si>
  <si>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</si>
  <si>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計算+当初合計</t>
    <rPh sb="0" eb="2">
      <t>ケイサン</t>
    </rPh>
    <rPh sb="3" eb="5">
      <t>トウショ</t>
    </rPh>
    <rPh sb="5" eb="7">
      <t>ゴウケイ</t>
    </rPh>
    <phoneticPr fontId="2"/>
  </si>
  <si>
    <t>計算+変更単位当</t>
    <rPh sb="0" eb="2">
      <t>ケイサン</t>
    </rPh>
    <rPh sb="3" eb="5">
      <t>ヘンコウ</t>
    </rPh>
    <rPh sb="5" eb="7">
      <t>タンイ</t>
    </rPh>
    <rPh sb="7" eb="8">
      <t>アタ</t>
    </rPh>
    <phoneticPr fontId="2"/>
  </si>
  <si>
    <t>計算+当初単位当</t>
    <rPh sb="0" eb="2">
      <t>ケイサン</t>
    </rPh>
    <rPh sb="3" eb="5">
      <t>トウショ</t>
    </rPh>
    <rPh sb="5" eb="7">
      <t>タンイ</t>
    </rPh>
    <rPh sb="7" eb="8">
      <t>アタ</t>
    </rPh>
    <phoneticPr fontId="2"/>
  </si>
  <si>
    <t>当初単価</t>
    <rPh sb="0" eb="2">
      <t>トウショ</t>
    </rPh>
    <rPh sb="2" eb="4">
      <t>タンカ</t>
    </rPh>
    <phoneticPr fontId="2"/>
  </si>
  <si>
    <t>変更単価</t>
    <rPh sb="0" eb="2">
      <t>ヘンコウ</t>
    </rPh>
    <rPh sb="2" eb="4">
      <t>タンカ</t>
    </rPh>
    <phoneticPr fontId="2"/>
  </si>
  <si>
    <t>計算+当初算定</t>
    <rPh sb="0" eb="2">
      <t>ケイサン</t>
    </rPh>
    <rPh sb="3" eb="5">
      <t>トウショ</t>
    </rPh>
    <rPh sb="5" eb="7">
      <t>サンテイ</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</si>
  <si>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</si>
  <si>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</si>
  <si>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</si>
  <si>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</si>
  <si>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</si>
  <si>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2内訳表ファイル書出</t>
  </si>
  <si>
    <t>3全表形式ファイル書出</t>
  </si>
  <si>
    <t>明細備考1</t>
    <rPh sb="0" eb="2">
      <t>メイサイ</t>
    </rPh>
    <rPh sb="2" eb="4">
      <t>ビコウ</t>
    </rPh>
    <phoneticPr fontId="2"/>
  </si>
  <si>
    <t>R</t>
    <phoneticPr fontId="2"/>
  </si>
  <si>
    <t>W</t>
    <phoneticPr fontId="2"/>
  </si>
  <si>
    <t>P</t>
    <phoneticPr fontId="2"/>
  </si>
  <si>
    <t>V</t>
    <phoneticPr fontId="2"/>
  </si>
  <si>
    <t>C</t>
    <phoneticPr fontId="2"/>
  </si>
  <si>
    <t>D</t>
    <phoneticPr fontId="2"/>
  </si>
  <si>
    <t>G</t>
    <phoneticPr fontId="2"/>
  </si>
  <si>
    <t>I</t>
    <phoneticPr fontId="2"/>
  </si>
  <si>
    <t>K</t>
    <phoneticPr fontId="2"/>
  </si>
  <si>
    <t>L</t>
    <phoneticPr fontId="2"/>
  </si>
  <si>
    <t>M</t>
    <phoneticPr fontId="2"/>
  </si>
  <si>
    <t>O</t>
    <phoneticPr fontId="2"/>
  </si>
  <si>
    <t>S</t>
    <phoneticPr fontId="2"/>
  </si>
  <si>
    <t>T</t>
    <phoneticPr fontId="2"/>
  </si>
  <si>
    <t>U</t>
    <phoneticPr fontId="2"/>
  </si>
  <si>
    <t>X</t>
    <phoneticPr fontId="2"/>
  </si>
  <si>
    <t>Y</t>
    <phoneticPr fontId="2"/>
  </si>
  <si>
    <t>Z</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</si>
  <si>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</si>
  <si>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</si>
  <si>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</si>
  <si>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</si>
  <si>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金　　　額</t>
    <rPh sb="0" eb="1">
      <t>キン</t>
    </rPh>
    <rPh sb="4" eb="5">
      <t>ガク</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</si>
  <si>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</si>
  <si>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</si>
  <si>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</si>
  <si>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t>
    <phoneticPr fontId="2"/>
  </si>
  <si>
    <t>○</t>
    <phoneticPr fontId="2"/>
  </si>
  <si>
    <t>算定単位</t>
    <rPh sb="0" eb="2">
      <t>サンテイ</t>
    </rPh>
    <rPh sb="2" eb="4">
      <t>タンイ</t>
    </rPh>
    <phoneticPr fontId="2"/>
  </si>
  <si>
    <t>備考1</t>
    <rPh sb="0" eb="2">
      <t>ビコウ</t>
    </rPh>
    <phoneticPr fontId="2"/>
  </si>
  <si>
    <t>備考2</t>
    <rPh sb="0" eb="2">
      <t>ビコウ</t>
    </rPh>
    <phoneticPr fontId="2"/>
  </si>
  <si>
    <t>明細備考2</t>
    <rPh sb="0" eb="2">
      <t>メイサイ</t>
    </rPh>
    <rPh sb="2" eb="4">
      <t>ビコウ</t>
    </rPh>
    <phoneticPr fontId="2"/>
  </si>
  <si>
    <t>明細備考</t>
    <rPh sb="0" eb="2">
      <t>メイサイ</t>
    </rPh>
    <rPh sb="2" eb="4">
      <t>ビコウ</t>
    </rPh>
    <phoneticPr fontId="2"/>
  </si>
  <si>
    <t>備考</t>
    <rPh sb="0" eb="2">
      <t>ビコウ</t>
    </rPh>
    <phoneticPr fontId="2"/>
  </si>
  <si>
    <t>１または２</t>
    <phoneticPr fontId="2"/>
  </si>
  <si>
    <t>文字列単位当</t>
    <rPh sb="0" eb="3">
      <t>モジレツ</t>
    </rPh>
    <rPh sb="3" eb="5">
      <t>タンイ</t>
    </rPh>
    <rPh sb="5" eb="6">
      <t>アタ</t>
    </rPh>
    <phoneticPr fontId="2"/>
  </si>
  <si>
    <t>帳票イメージ工種別内訳</t>
  </si>
  <si>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</si>
  <si>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明細項目の指定に必要な項目</t>
    <rPh sb="0" eb="2">
      <t>メイサイ</t>
    </rPh>
    <rPh sb="2" eb="4">
      <t>コウモク</t>
    </rPh>
    <rPh sb="5" eb="7">
      <t>シテイ</t>
    </rPh>
    <rPh sb="8" eb="10">
      <t>ヒツヨウ</t>
    </rPh>
    <rPh sb="11" eb="13">
      <t>コウモク</t>
    </rPh>
    <phoneticPr fontId="2"/>
  </si>
  <si>
    <t>計</t>
    <rPh sb="0" eb="1">
      <t>ケイ</t>
    </rPh>
    <phoneticPr fontId="2"/>
  </si>
  <si>
    <t>AI</t>
    <phoneticPr fontId="2"/>
  </si>
  <si>
    <t>AE</t>
    <phoneticPr fontId="2"/>
  </si>
  <si>
    <t>名　　　称</t>
    <rPh sb="0" eb="1">
      <t>メイ</t>
    </rPh>
    <rPh sb="4" eb="5">
      <t>ショウ</t>
    </rPh>
    <phoneticPr fontId="2"/>
  </si>
  <si>
    <t>単位</t>
    <rPh sb="0" eb="2">
      <t>タンイ</t>
    </rPh>
    <phoneticPr fontId="2"/>
  </si>
  <si>
    <t>単　　価</t>
    <rPh sb="0" eb="1">
      <t>タン</t>
    </rPh>
    <rPh sb="3" eb="4">
      <t>アタイ</t>
    </rPh>
    <phoneticPr fontId="2"/>
  </si>
  <si>
    <t>摘　　　要</t>
    <rPh sb="0" eb="1">
      <t>チャク</t>
    </rPh>
    <rPh sb="4" eb="5">
      <t>ヨウ</t>
    </rPh>
    <phoneticPr fontId="2"/>
  </si>
  <si>
    <t>資料</t>
    <rPh sb="0" eb="2">
      <t>シリョウ</t>
    </rPh>
    <phoneticPr fontId="2"/>
  </si>
  <si>
    <t>採用単価名</t>
    <rPh sb="0" eb="2">
      <t>サイヨウ</t>
    </rPh>
    <rPh sb="2" eb="4">
      <t>タンカ</t>
    </rPh>
    <rPh sb="4" eb="5">
      <t>メイ</t>
    </rPh>
    <phoneticPr fontId="2"/>
  </si>
  <si>
    <t>採用単価種類</t>
    <rPh sb="0" eb="2">
      <t>サイヨウ</t>
    </rPh>
    <rPh sb="2" eb="4">
      <t>タンカ</t>
    </rPh>
    <rPh sb="4" eb="6">
      <t>シュルイ</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</si>
  <si>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</si>
  <si>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１または２</t>
    <phoneticPr fontId="2"/>
  </si>
  <si>
    <t>AE</t>
    <phoneticPr fontId="2"/>
  </si>
  <si>
    <t>AC</t>
    <phoneticPr fontId="2"/>
  </si>
  <si>
    <t>AI</t>
    <phoneticPr fontId="2"/>
  </si>
  <si>
    <t>BB</t>
    <phoneticPr fontId="2"/>
  </si>
  <si>
    <t>AJ</t>
    <phoneticPr fontId="2"/>
  </si>
  <si>
    <t>BC</t>
    <phoneticPr fontId="2"/>
  </si>
  <si>
    <t>AS</t>
    <phoneticPr fontId="2"/>
  </si>
  <si>
    <t>A</t>
    <phoneticPr fontId="2"/>
  </si>
  <si>
    <t>AZ</t>
    <phoneticPr fontId="2"/>
  </si>
  <si>
    <t>BS</t>
    <phoneticPr fontId="2"/>
  </si>
  <si>
    <t>BL</t>
    <phoneticPr fontId="2"/>
  </si>
  <si>
    <t>C</t>
    <phoneticPr fontId="2"/>
  </si>
  <si>
    <t>T</t>
    <phoneticPr fontId="2"/>
  </si>
  <si>
    <t>D</t>
    <phoneticPr fontId="2"/>
  </si>
  <si>
    <t>U</t>
    <phoneticPr fontId="2"/>
  </si>
  <si>
    <t>A</t>
    <phoneticPr fontId="2"/>
  </si>
  <si>
    <t>L</t>
    <phoneticPr fontId="2"/>
  </si>
  <si>
    <t>AC</t>
    <phoneticPr fontId="2"/>
  </si>
  <si>
    <t>F</t>
    <phoneticPr fontId="2"/>
  </si>
  <si>
    <t>W</t>
    <phoneticPr fontId="2"/>
  </si>
  <si>
    <t>N</t>
    <phoneticPr fontId="2"/>
  </si>
  <si>
    <t>AE</t>
    <phoneticPr fontId="2"/>
  </si>
  <si>
    <t>AI</t>
    <phoneticPr fontId="2"/>
  </si>
  <si>
    <t>AK</t>
    <phoneticPr fontId="2"/>
  </si>
  <si>
    <t>BD</t>
    <phoneticPr fontId="2"/>
  </si>
  <si>
    <t>AL</t>
    <phoneticPr fontId="2"/>
  </si>
  <si>
    <t>BE</t>
    <phoneticPr fontId="2"/>
  </si>
  <si>
    <t>AQ</t>
    <phoneticPr fontId="2"/>
  </si>
  <si>
    <t>BJ</t>
    <phoneticPr fontId="2"/>
  </si>
  <si>
    <t>AN</t>
    <phoneticPr fontId="2"/>
  </si>
  <si>
    <t>BG</t>
    <phoneticPr fontId="2"/>
  </si>
  <si>
    <t>AR</t>
    <phoneticPr fontId="2"/>
  </si>
  <si>
    <t>BK</t>
    <phoneticPr fontId="2"/>
  </si>
  <si>
    <t>AS</t>
    <phoneticPr fontId="2"/>
  </si>
  <si>
    <t>BL</t>
    <phoneticPr fontId="2"/>
  </si>
  <si>
    <t>-</t>
    <phoneticPr fontId="2"/>
  </si>
  <si>
    <t>AO</t>
    <phoneticPr fontId="2"/>
  </si>
  <si>
    <t>BH</t>
    <phoneticPr fontId="2"/>
  </si>
  <si>
    <t>AM</t>
    <phoneticPr fontId="2"/>
  </si>
  <si>
    <t>BF</t>
    <phoneticPr fontId="2"/>
  </si>
  <si>
    <t>AZ</t>
    <phoneticPr fontId="2"/>
  </si>
  <si>
    <t>BS</t>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</si>
  <si>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</si>
  <si>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</si>
  <si>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</si>
  <si>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</si>
  <si>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</si>
  <si>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初ページ</t>
    <rPh sb="0" eb="1">
      <t>ショ</t>
    </rPh>
    <phoneticPr fontId="2"/>
  </si>
  <si>
    <t>1ページ目のみ出力</t>
    <rPh sb="4" eb="5">
      <t>メ</t>
    </rPh>
    <rPh sb="7" eb="9">
      <t>シュツリョク</t>
    </rPh>
    <phoneticPr fontId="2"/>
  </si>
  <si>
    <t>数量</t>
    <rPh sb="0" eb="2">
      <t>スウリョウ</t>
    </rPh>
    <phoneticPr fontId="2"/>
  </si>
  <si>
    <t>単価表明細</t>
    <rPh sb="0" eb="2">
      <t>タンカ</t>
    </rPh>
    <rPh sb="2" eb="3">
      <t>ヒョウ</t>
    </rPh>
    <rPh sb="3" eb="5">
      <t>メイサイ</t>
    </rPh>
    <phoneticPr fontId="2"/>
  </si>
  <si>
    <t>AJ</t>
    <phoneticPr fontId="2"/>
  </si>
  <si>
    <t>A</t>
    <phoneticPr fontId="2"/>
  </si>
  <si>
    <t>AM</t>
    <phoneticPr fontId="2"/>
  </si>
  <si>
    <t>AN</t>
    <phoneticPr fontId="2"/>
  </si>
  <si>
    <t>AH</t>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</si>
  <si>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</si>
  <si>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</si>
  <si>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</si>
  <si>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</si>
  <si>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</si>
  <si>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</si>
  <si>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形状寸法　変更</t>
    <rPh sb="0" eb="2">
      <t>ケイジョウ</t>
    </rPh>
    <rPh sb="2" eb="4">
      <t>スンポウ</t>
    </rPh>
    <phoneticPr fontId="2"/>
  </si>
  <si>
    <t>算定数量　変更</t>
    <rPh sb="0" eb="2">
      <t>サンテイ</t>
    </rPh>
    <rPh sb="2" eb="4">
      <t>スウリョウ</t>
    </rPh>
    <phoneticPr fontId="2"/>
  </si>
  <si>
    <t>単位当り　変更</t>
    <rPh sb="0" eb="2">
      <t>タンイ</t>
    </rPh>
    <rPh sb="2" eb="3">
      <t>アタ</t>
    </rPh>
    <phoneticPr fontId="2"/>
  </si>
  <si>
    <t>算定単位　変更</t>
    <rPh sb="0" eb="2">
      <t>サンテイ</t>
    </rPh>
    <rPh sb="2" eb="4">
      <t>タンイ</t>
    </rPh>
    <phoneticPr fontId="2"/>
  </si>
  <si>
    <t>採用単価名　変更</t>
    <rPh sb="0" eb="2">
      <t>サイヨウ</t>
    </rPh>
    <rPh sb="2" eb="4">
      <t>タンカ</t>
    </rPh>
    <rPh sb="4" eb="5">
      <t>メイ</t>
    </rPh>
    <phoneticPr fontId="2"/>
  </si>
  <si>
    <t>採用単価種類　変更</t>
    <rPh sb="0" eb="2">
      <t>サイヨウ</t>
    </rPh>
    <rPh sb="2" eb="4">
      <t>タンカ</t>
    </rPh>
    <rPh sb="4" eb="6">
      <t>シュルイ</t>
    </rPh>
    <phoneticPr fontId="2"/>
  </si>
  <si>
    <t>資料　変更</t>
    <rPh sb="0" eb="2">
      <t>シリョウ</t>
    </rPh>
    <phoneticPr fontId="2"/>
  </si>
  <si>
    <t>備考　変更</t>
    <rPh sb="0" eb="2">
      <t>ビコウ</t>
    </rPh>
    <phoneticPr fontId="2"/>
  </si>
  <si>
    <t>明細備考　変更</t>
    <rPh sb="0" eb="2">
      <t>メイサイ</t>
    </rPh>
    <rPh sb="2" eb="4">
      <t>ビコウ</t>
    </rPh>
    <phoneticPr fontId="2"/>
  </si>
  <si>
    <t>AA</t>
    <phoneticPr fontId="2"/>
  </si>
  <si>
    <t>AQ</t>
    <phoneticPr fontId="2"/>
  </si>
  <si>
    <t>BD</t>
    <phoneticPr fontId="2"/>
  </si>
  <si>
    <t>AF</t>
    <phoneticPr fontId="2"/>
  </si>
  <si>
    <t>AT</t>
    <phoneticPr fontId="2"/>
  </si>
  <si>
    <t>AO</t>
    <phoneticPr fontId="2"/>
  </si>
  <si>
    <t>C</t>
    <phoneticPr fontId="2"/>
  </si>
  <si>
    <t>R</t>
    <phoneticPr fontId="2"/>
  </si>
  <si>
    <t>AE</t>
    <phoneticPr fontId="2"/>
  </si>
  <si>
    <t>AG</t>
    <phoneticPr fontId="2"/>
  </si>
  <si>
    <t>AU</t>
    <phoneticPr fontId="2"/>
  </si>
  <si>
    <t>AV</t>
    <phoneticPr fontId="2"/>
  </si>
  <si>
    <t>BA</t>
    <phoneticPr fontId="2"/>
  </si>
  <si>
    <t>AX</t>
    <phoneticPr fontId="2"/>
  </si>
  <si>
    <t>BB</t>
    <phoneticPr fontId="2"/>
  </si>
  <si>
    <t>-</t>
    <phoneticPr fontId="2"/>
  </si>
  <si>
    <t>-</t>
    <phoneticPr fontId="2"/>
  </si>
  <si>
    <t>AK</t>
    <phoneticPr fontId="2"/>
  </si>
  <si>
    <t>AY</t>
    <phoneticPr fontId="2"/>
  </si>
  <si>
    <t>AI</t>
    <phoneticPr fontId="2"/>
  </si>
  <si>
    <t>AW</t>
    <phoneticPr fontId="2"/>
  </si>
  <si>
    <t>AQ</t>
    <phoneticPr fontId="2"/>
  </si>
  <si>
    <t>BD</t>
    <phoneticPr fontId="2"/>
  </si>
  <si>
    <t>A1:S60</t>
    <phoneticPr fontId="2"/>
  </si>
  <si>
    <t>Y</t>
    <phoneticPr fontId="2"/>
  </si>
  <si>
    <t>R</t>
    <phoneticPr fontId="2"/>
  </si>
  <si>
    <t>A61:U90</t>
    <phoneticPr fontId="2"/>
  </si>
  <si>
    <t>ｍ</t>
    <phoneticPr fontId="2"/>
  </si>
  <si>
    <t>R-2-1-2-1</t>
  </si>
  <si>
    <t>m3</t>
  </si>
  <si>
    <t>ｍ</t>
    <phoneticPr fontId="2"/>
  </si>
  <si>
    <t/>
  </si>
  <si>
    <t>内訳表明細</t>
    <rPh sb="0" eb="2">
      <t>ウチワケ</t>
    </rPh>
    <rPh sb="2" eb="3">
      <t>ヒョウ</t>
    </rPh>
    <rPh sb="3" eb="5">
      <t>メイサイ</t>
    </rPh>
    <phoneticPr fontId="2"/>
  </si>
  <si>
    <t>単価表第001号</t>
    <phoneticPr fontId="2"/>
  </si>
  <si>
    <t>単価表第001号</t>
    <phoneticPr fontId="2"/>
  </si>
  <si>
    <t>A1:M43</t>
    <phoneticPr fontId="2"/>
  </si>
  <si>
    <t>A44:M86</t>
    <phoneticPr fontId="2"/>
  </si>
  <si>
    <t>L</t>
    <phoneticPr fontId="2"/>
  </si>
  <si>
    <t>AL</t>
    <phoneticPr fontId="2"/>
  </si>
  <si>
    <t>BJ</t>
    <phoneticPr fontId="2"/>
  </si>
  <si>
    <t>BE</t>
    <phoneticPr fontId="2"/>
  </si>
  <si>
    <t>CB</t>
    <phoneticPr fontId="2"/>
  </si>
  <si>
    <t>AY</t>
    <phoneticPr fontId="2"/>
  </si>
  <si>
    <t>BV</t>
    <phoneticPr fontId="2"/>
  </si>
  <si>
    <t>AR</t>
    <phoneticPr fontId="2"/>
  </si>
  <si>
    <t>BP</t>
    <phoneticPr fontId="2"/>
  </si>
  <si>
    <t>AM</t>
    <phoneticPr fontId="2"/>
  </si>
  <si>
    <t>BK</t>
    <phoneticPr fontId="2"/>
  </si>
  <si>
    <t>AX</t>
    <phoneticPr fontId="2"/>
  </si>
  <si>
    <t>BU</t>
    <phoneticPr fontId="2"/>
  </si>
  <si>
    <t>BM</t>
    <phoneticPr fontId="2"/>
  </si>
  <si>
    <t>BN</t>
    <phoneticPr fontId="2"/>
  </si>
  <si>
    <t>BP</t>
    <phoneticPr fontId="2"/>
  </si>
  <si>
    <t>AW</t>
    <phoneticPr fontId="2"/>
  </si>
  <si>
    <t>BT</t>
    <phoneticPr fontId="2"/>
  </si>
  <si>
    <t>AS</t>
    <phoneticPr fontId="2"/>
  </si>
  <si>
    <t>BQ</t>
    <phoneticPr fontId="2"/>
  </si>
  <si>
    <t>AQ</t>
    <phoneticPr fontId="2"/>
  </si>
  <si>
    <t>BO</t>
    <phoneticPr fontId="2"/>
  </si>
  <si>
    <t>I</t>
    <phoneticPr fontId="2"/>
  </si>
  <si>
    <t>AO</t>
    <phoneticPr fontId="2"/>
  </si>
  <si>
    <t>I</t>
    <phoneticPr fontId="2"/>
  </si>
  <si>
    <t>○</t>
    <phoneticPr fontId="2"/>
  </si>
  <si>
    <t>BC</t>
    <phoneticPr fontId="2"/>
  </si>
  <si>
    <r>
      <t>最低制限価格算出シート</t>
    </r>
    <r>
      <rPr>
        <b/>
        <sz val="14"/>
        <color indexed="48"/>
        <rFont val="ＭＳ ゴシック"/>
        <family val="3"/>
        <charset val="128"/>
      </rPr>
      <t>（設計金額１億７千万円未満の工事・修繕用）</t>
    </r>
    <rPh sb="0" eb="2">
      <t>サイテイ</t>
    </rPh>
    <rPh sb="2" eb="4">
      <t>セイゲン</t>
    </rPh>
    <rPh sb="4" eb="6">
      <t>カカク</t>
    </rPh>
    <rPh sb="6" eb="8">
      <t>サンシュツ</t>
    </rPh>
    <rPh sb="12" eb="14">
      <t>セッケイ</t>
    </rPh>
    <rPh sb="14" eb="16">
      <t>キンガク</t>
    </rPh>
    <rPh sb="21" eb="22">
      <t>エン</t>
    </rPh>
    <rPh sb="22" eb="24">
      <t>ミマン</t>
    </rPh>
    <rPh sb="25" eb="27">
      <t>コウジ</t>
    </rPh>
    <rPh sb="28" eb="30">
      <t>シュウゼン</t>
    </rPh>
    <rPh sb="30" eb="31">
      <t>ヨウ</t>
    </rPh>
    <phoneticPr fontId="2"/>
  </si>
  <si>
    <r>
      <t>青枠に金額を入力する</t>
    </r>
    <r>
      <rPr>
        <sz val="12"/>
        <rFont val="ＭＳ Ｐゴシック"/>
        <family val="3"/>
        <charset val="128"/>
      </rPr>
      <t>と最低制限価格が赤枠に表示されます。</t>
    </r>
    <rPh sb="0" eb="1">
      <t>アオ</t>
    </rPh>
    <rPh sb="1" eb="2">
      <t>ワク</t>
    </rPh>
    <rPh sb="3" eb="5">
      <t>キンガク</t>
    </rPh>
    <rPh sb="6" eb="8">
      <t>ニュウリョク</t>
    </rPh>
    <rPh sb="11" eb="13">
      <t>サイテイ</t>
    </rPh>
    <rPh sb="13" eb="15">
      <t>セイゲン</t>
    </rPh>
    <rPh sb="15" eb="17">
      <t>カカク</t>
    </rPh>
    <rPh sb="18" eb="19">
      <t>アカ</t>
    </rPh>
    <rPh sb="19" eb="20">
      <t>ワク</t>
    </rPh>
    <rPh sb="21" eb="23">
      <t>ヒョウジ</t>
    </rPh>
    <phoneticPr fontId="2"/>
  </si>
  <si>
    <r>
      <t xml:space="preserve">
直接工事費</t>
    </r>
    <r>
      <rPr>
        <b/>
        <sz val="11"/>
        <rFont val="ＭＳ Ｐゴシック"/>
        <family val="3"/>
        <charset val="128"/>
      </rPr>
      <t>（税抜き）</t>
    </r>
    <rPh sb="1" eb="3">
      <t>チョクセツ</t>
    </rPh>
    <rPh sb="3" eb="6">
      <t>コウジヒ</t>
    </rPh>
    <rPh sb="7" eb="8">
      <t>ゼイ</t>
    </rPh>
    <rPh sb="8" eb="9">
      <t>ヌ</t>
    </rPh>
    <phoneticPr fontId="2"/>
  </si>
  <si>
    <r>
      <t>（１）</t>
    </r>
    <r>
      <rPr>
        <b/>
        <sz val="10"/>
        <color indexed="21"/>
        <rFont val="ＭＳ Ｐゴシック"/>
        <family val="3"/>
        <charset val="128"/>
      </rPr>
      <t xml:space="preserve">
</t>
    </r>
    <r>
      <rPr>
        <sz val="10"/>
        <rFont val="ＭＳ Ｐゴシック"/>
        <family val="3"/>
        <charset val="128"/>
      </rPr>
      <t>直接工事費－（１）’の１０分の９．５の額</t>
    </r>
    <r>
      <rPr>
        <sz val="9"/>
        <rFont val="ＭＳ Ｐゴシック"/>
        <family val="3"/>
        <charset val="128"/>
      </rPr>
      <t>（税抜き）</t>
    </r>
    <rPh sb="4" eb="6">
      <t>チョクセツ</t>
    </rPh>
    <rPh sb="6" eb="9">
      <t>コウジヒ</t>
    </rPh>
    <rPh sb="17" eb="18">
      <t>ブン</t>
    </rPh>
    <rPh sb="23" eb="24">
      <t>ガク</t>
    </rPh>
    <phoneticPr fontId="2"/>
  </si>
  <si>
    <t>（１）’</t>
    <phoneticPr fontId="2"/>
  </si>
  <si>
    <t>←　直接工事費内の摘要に記載してある「全間接費対象外」の工種があった場合には、その合計金額をここに入力（建築関係工事の場合と直接工事費内にこの項目がない場合は入力不要）</t>
    <rPh sb="59" eb="61">
      <t>バアイ</t>
    </rPh>
    <phoneticPr fontId="2"/>
  </si>
  <si>
    <r>
      <t xml:space="preserve">
共通仮設費</t>
    </r>
    <r>
      <rPr>
        <b/>
        <sz val="11"/>
        <rFont val="ＭＳ Ｐゴシック"/>
        <family val="3"/>
        <charset val="128"/>
      </rPr>
      <t>（税抜き）</t>
    </r>
    <rPh sb="1" eb="3">
      <t>キョウツウ</t>
    </rPh>
    <rPh sb="3" eb="5">
      <t>カセツ</t>
    </rPh>
    <rPh sb="5" eb="6">
      <t>ヒ</t>
    </rPh>
    <phoneticPr fontId="2"/>
  </si>
  <si>
    <r>
      <t>（２）</t>
    </r>
    <r>
      <rPr>
        <b/>
        <sz val="10"/>
        <color indexed="21"/>
        <rFont val="ＭＳ Ｐゴシック"/>
        <family val="3"/>
        <charset val="128"/>
      </rPr>
      <t xml:space="preserve">
</t>
    </r>
    <r>
      <rPr>
        <sz val="10"/>
        <rFont val="ＭＳ Ｐゴシック"/>
        <family val="3"/>
        <charset val="128"/>
      </rPr>
      <t>共通仮設費の１０分の９の額</t>
    </r>
    <r>
      <rPr>
        <sz val="9"/>
        <rFont val="ＭＳ Ｐゴシック"/>
        <family val="3"/>
        <charset val="128"/>
      </rPr>
      <t>（税抜き）</t>
    </r>
    <rPh sb="4" eb="6">
      <t>キョウツウ</t>
    </rPh>
    <rPh sb="6" eb="8">
      <t>カセツ</t>
    </rPh>
    <rPh sb="8" eb="9">
      <t>ヒ</t>
    </rPh>
    <rPh sb="12" eb="13">
      <t>ブン</t>
    </rPh>
    <rPh sb="16" eb="17">
      <t>ガク</t>
    </rPh>
    <phoneticPr fontId="2"/>
  </si>
  <si>
    <r>
      <t xml:space="preserve">
現場管理費</t>
    </r>
    <r>
      <rPr>
        <b/>
        <sz val="11"/>
        <rFont val="ＭＳ Ｐゴシック"/>
        <family val="3"/>
        <charset val="128"/>
      </rPr>
      <t>（税抜き）</t>
    </r>
    <rPh sb="1" eb="3">
      <t>ゲンバ</t>
    </rPh>
    <rPh sb="3" eb="6">
      <t>カンリヒ</t>
    </rPh>
    <phoneticPr fontId="2"/>
  </si>
  <si>
    <r>
      <t xml:space="preserve">
一般管理費</t>
    </r>
    <r>
      <rPr>
        <b/>
        <sz val="11"/>
        <rFont val="ＭＳ Ｐゴシック"/>
        <family val="3"/>
        <charset val="128"/>
      </rPr>
      <t>（税抜き）</t>
    </r>
    <rPh sb="1" eb="3">
      <t>イッパン</t>
    </rPh>
    <rPh sb="3" eb="6">
      <t>カンリヒ</t>
    </rPh>
    <phoneticPr fontId="2"/>
  </si>
  <si>
    <r>
      <t>Ａ</t>
    </r>
    <r>
      <rPr>
        <sz val="11"/>
        <color indexed="17"/>
        <rFont val="ＭＳ Ｐゴシック"/>
        <family val="3"/>
        <charset val="128"/>
      </rPr>
      <t xml:space="preserve">
（１）（１）’（２）（３）（４）</t>
    </r>
    <r>
      <rPr>
        <sz val="11"/>
        <rFont val="ＭＳ Ｐゴシック"/>
        <charset val="128"/>
      </rPr>
      <t>の合計
（税抜き）</t>
    </r>
    <rPh sb="19" eb="21">
      <t>ゴウケイ</t>
    </rPh>
    <rPh sb="23" eb="24">
      <t>ゼイ</t>
    </rPh>
    <rPh sb="24" eb="25">
      <t>ヌ</t>
    </rPh>
    <phoneticPr fontId="2"/>
  </si>
  <si>
    <t>予定価格で除した割合</t>
    <rPh sb="0" eb="2">
      <t>ヨテイ</t>
    </rPh>
    <rPh sb="2" eb="4">
      <t>カカク</t>
    </rPh>
    <rPh sb="5" eb="6">
      <t>ジョ</t>
    </rPh>
    <rPh sb="8" eb="10">
      <t>ワリアイ</t>
    </rPh>
    <phoneticPr fontId="2"/>
  </si>
  <si>
    <r>
      <t xml:space="preserve">Ｂ
</t>
    </r>
    <r>
      <rPr>
        <b/>
        <sz val="11"/>
        <color indexed="48"/>
        <rFont val="ＭＳ Ｐゴシック"/>
        <family val="3"/>
        <charset val="128"/>
      </rPr>
      <t>予定価格の税抜き金額</t>
    </r>
    <rPh sb="2" eb="4">
      <t>ヨテイ</t>
    </rPh>
    <rPh sb="4" eb="6">
      <t>カカク</t>
    </rPh>
    <rPh sb="7" eb="8">
      <t>ゼイ</t>
    </rPh>
    <rPh sb="8" eb="9">
      <t>ヌ</t>
    </rPh>
    <rPh sb="10" eb="12">
      <t>キンガク</t>
    </rPh>
    <phoneticPr fontId="2"/>
  </si>
  <si>
    <r>
      <t>Ｃ</t>
    </r>
    <r>
      <rPr>
        <sz val="11"/>
        <rFont val="ＭＳ Ｐゴシック"/>
        <charset val="128"/>
      </rPr>
      <t xml:space="preserve">
予定価格で除した割合</t>
    </r>
    <rPh sb="2" eb="4">
      <t>ヨテイ</t>
    </rPh>
    <rPh sb="4" eb="6">
      <t>カカク</t>
    </rPh>
    <rPh sb="7" eb="8">
      <t>ジョ</t>
    </rPh>
    <rPh sb="10" eb="12">
      <t>ワリアイ</t>
    </rPh>
    <phoneticPr fontId="2"/>
  </si>
  <si>
    <t>最低制限価格の万円止め</t>
    <rPh sb="0" eb="2">
      <t>サイテイ</t>
    </rPh>
    <rPh sb="2" eb="4">
      <t>セイゲン</t>
    </rPh>
    <rPh sb="4" eb="6">
      <t>カカク</t>
    </rPh>
    <rPh sb="7" eb="9">
      <t>マンエン</t>
    </rPh>
    <rPh sb="9" eb="10">
      <t>ド</t>
    </rPh>
    <phoneticPr fontId="2"/>
  </si>
  <si>
    <t>予定価格の７．５／１０（下限値）</t>
    <rPh sb="0" eb="2">
      <t>ヨテイ</t>
    </rPh>
    <rPh sb="2" eb="4">
      <t>カカク</t>
    </rPh>
    <rPh sb="12" eb="14">
      <t>カゲン</t>
    </rPh>
    <rPh sb="14" eb="15">
      <t>チ</t>
    </rPh>
    <phoneticPr fontId="2"/>
  </si>
  <si>
    <t>最低制限価格</t>
    <rPh sb="0" eb="2">
      <t>サイテイ</t>
    </rPh>
    <rPh sb="2" eb="4">
      <t>セイゲン</t>
    </rPh>
    <rPh sb="4" eb="6">
      <t>カカク</t>
    </rPh>
    <phoneticPr fontId="2"/>
  </si>
  <si>
    <r>
      <t>最低制限価格</t>
    </r>
    <r>
      <rPr>
        <b/>
        <sz val="11"/>
        <rFont val="ＭＳ Ｐゴシック"/>
        <family val="3"/>
        <charset val="128"/>
      </rPr>
      <t>（</t>
    </r>
    <r>
      <rPr>
        <b/>
        <u/>
        <sz val="11"/>
        <rFont val="ＭＳ Ｐゴシック"/>
        <family val="3"/>
        <charset val="128"/>
      </rPr>
      <t>税抜き</t>
    </r>
    <r>
      <rPr>
        <b/>
        <sz val="11"/>
        <rFont val="ＭＳ Ｐゴシック"/>
        <family val="3"/>
        <charset val="128"/>
      </rPr>
      <t>）</t>
    </r>
    <rPh sb="0" eb="2">
      <t>サイテイ</t>
    </rPh>
    <rPh sb="2" eb="4">
      <t>セイゲン</t>
    </rPh>
    <rPh sb="4" eb="6">
      <t>カカク</t>
    </rPh>
    <rPh sb="8" eb="9">
      <t>ヌ</t>
    </rPh>
    <phoneticPr fontId="2"/>
  </si>
  <si>
    <r>
      <t>最低制限価格</t>
    </r>
    <r>
      <rPr>
        <b/>
        <sz val="11"/>
        <rFont val="ＭＳ Ｐゴシック"/>
        <family val="3"/>
        <charset val="128"/>
      </rPr>
      <t>（</t>
    </r>
    <r>
      <rPr>
        <b/>
        <u/>
        <sz val="11"/>
        <rFont val="ＭＳ Ｐゴシック"/>
        <family val="3"/>
        <charset val="128"/>
      </rPr>
      <t>税込み</t>
    </r>
    <r>
      <rPr>
        <b/>
        <sz val="11"/>
        <rFont val="ＭＳ Ｐゴシック"/>
        <family val="3"/>
        <charset val="128"/>
      </rPr>
      <t>）</t>
    </r>
    <rPh sb="0" eb="2">
      <t>サイテイ</t>
    </rPh>
    <rPh sb="2" eb="4">
      <t>セイゲン</t>
    </rPh>
    <rPh sb="4" eb="6">
      <t>カカク</t>
    </rPh>
    <rPh sb="8" eb="9">
      <t>コ</t>
    </rPh>
    <phoneticPr fontId="2"/>
  </si>
  <si>
    <t>共通仮設費合計1</t>
    <rPh sb="0" eb="2">
      <t>キョウツウ</t>
    </rPh>
    <rPh sb="2" eb="4">
      <t>カセツ</t>
    </rPh>
    <rPh sb="4" eb="5">
      <t>ヒ</t>
    </rPh>
    <rPh sb="5" eb="7">
      <t>ゴウケイ</t>
    </rPh>
    <phoneticPr fontId="2"/>
  </si>
  <si>
    <t>一般管理費出力用1</t>
    <rPh sb="0" eb="2">
      <t>イッパン</t>
    </rPh>
    <rPh sb="2" eb="5">
      <t>カンリヒ</t>
    </rPh>
    <rPh sb="5" eb="8">
      <t>シュツリョクヨウ</t>
    </rPh>
    <phoneticPr fontId="2"/>
  </si>
  <si>
    <t>現場管理費出力用1</t>
    <rPh sb="0" eb="2">
      <t>ゲンバ</t>
    </rPh>
    <rPh sb="2" eb="5">
      <t>カンリヒ</t>
    </rPh>
    <rPh sb="5" eb="8">
      <t>シュツリョクヨウ</t>
    </rPh>
    <phoneticPr fontId="2"/>
  </si>
  <si>
    <t>○</t>
    <phoneticPr fontId="2"/>
  </si>
  <si>
    <t>AK</t>
    <phoneticPr fontId="2"/>
  </si>
  <si>
    <t>AP</t>
    <phoneticPr fontId="2"/>
  </si>
  <si>
    <t>AO</t>
    <phoneticPr fontId="2"/>
  </si>
  <si>
    <t>AQ</t>
    <phoneticPr fontId="2"/>
  </si>
  <si>
    <t>工事価格1</t>
    <rPh sb="0" eb="2">
      <t>コウジ</t>
    </rPh>
    <rPh sb="2" eb="4">
      <t>カカク</t>
    </rPh>
    <phoneticPr fontId="2"/>
  </si>
  <si>
    <t>B</t>
    <phoneticPr fontId="2"/>
  </si>
  <si>
    <t>直接工事費1</t>
    <rPh sb="0" eb="2">
      <t>チョクセツ</t>
    </rPh>
    <rPh sb="2" eb="5">
      <t>コウジヒ</t>
    </rPh>
    <phoneticPr fontId="2"/>
  </si>
  <si>
    <t>G</t>
    <phoneticPr fontId="2"/>
  </si>
  <si>
    <r>
      <t>（３）</t>
    </r>
    <r>
      <rPr>
        <b/>
        <sz val="10"/>
        <color indexed="21"/>
        <rFont val="ＭＳ Ｐゴシック"/>
        <family val="3"/>
        <charset val="128"/>
      </rPr>
      <t xml:space="preserve">
</t>
    </r>
    <r>
      <rPr>
        <sz val="10"/>
        <rFont val="ＭＳ Ｐゴシック"/>
        <family val="3"/>
        <charset val="128"/>
      </rPr>
      <t>現場管理費の１０分の８の額</t>
    </r>
    <r>
      <rPr>
        <sz val="9"/>
        <rFont val="ＭＳ Ｐゴシック"/>
        <family val="3"/>
        <charset val="128"/>
      </rPr>
      <t>（税抜き）</t>
    </r>
    <rPh sb="4" eb="6">
      <t>ゲンバ</t>
    </rPh>
    <rPh sb="6" eb="9">
      <t>カンリヒ</t>
    </rPh>
    <rPh sb="12" eb="13">
      <t>ブン</t>
    </rPh>
    <rPh sb="16" eb="17">
      <t>ガク</t>
    </rPh>
    <phoneticPr fontId="2"/>
  </si>
  <si>
    <r>
      <t>（４）</t>
    </r>
    <r>
      <rPr>
        <b/>
        <sz val="10"/>
        <color indexed="21"/>
        <rFont val="ＭＳ Ｐゴシック"/>
        <family val="3"/>
        <charset val="128"/>
      </rPr>
      <t xml:space="preserve">
</t>
    </r>
    <r>
      <rPr>
        <sz val="10"/>
        <rFont val="ＭＳ Ｐゴシック"/>
        <family val="3"/>
        <charset val="128"/>
      </rPr>
      <t>一般管理費の１０分の３の額</t>
    </r>
    <r>
      <rPr>
        <sz val="9"/>
        <rFont val="ＭＳ Ｐゴシック"/>
        <family val="3"/>
        <charset val="128"/>
      </rPr>
      <t>（税抜き）</t>
    </r>
    <rPh sb="4" eb="6">
      <t>イッパン</t>
    </rPh>
    <rPh sb="6" eb="9">
      <t>カンリヒ</t>
    </rPh>
    <rPh sb="12" eb="13">
      <t>ブン</t>
    </rPh>
    <rPh sb="16" eb="17">
      <t>ガク</t>
    </rPh>
    <phoneticPr fontId="2"/>
  </si>
</sst>
</file>

<file path=xl/styles.xml><?xml version="1.0" encoding="utf-8"?>
<styleSheet xmlns="http://schemas.openxmlformats.org/spreadsheetml/2006/main">
  <numFmts count="8">
    <numFmt numFmtId="176" formatCode="0_ "/>
    <numFmt numFmtId="177" formatCode="#,##0_ "/>
    <numFmt numFmtId="178" formatCode="#,##0_ ;[Red]\-#,##0\ "/>
    <numFmt numFmtId="179" formatCode="#.####"/>
    <numFmt numFmtId="180" formatCode="#.##"/>
    <numFmt numFmtId="181" formatCode="#,##0_);[Red]\(#,##0\)"/>
    <numFmt numFmtId="182" formatCode="#,##0.000000_);[Red]\(#,##0.000000\)"/>
    <numFmt numFmtId="183" formatCode="#,##0.00_);[Red]\(#,##0.00\)"/>
  </numFmts>
  <fonts count="32">
    <font>
      <sz val="11"/>
      <name val="ＭＳ Ｐゴシック"/>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b/>
      <sz val="28"/>
      <name val="ＭＳ 明朝"/>
      <family val="1"/>
      <charset val="128"/>
    </font>
    <font>
      <sz val="11"/>
      <name val="ＭＳ 明朝"/>
      <family val="1"/>
      <charset val="128"/>
    </font>
    <font>
      <sz val="9"/>
      <name val="ＭＳ 明朝"/>
      <family val="1"/>
      <charset val="128"/>
    </font>
    <font>
      <sz val="14"/>
      <name val="ＭＳ ゴシック"/>
      <family val="3"/>
      <charset val="128"/>
    </font>
    <font>
      <sz val="12"/>
      <name val="ＭＳ Ｐゴシック"/>
      <family val="3"/>
      <charset val="128"/>
    </font>
    <font>
      <sz val="10"/>
      <name val="ＭＳ Ｐゴシック"/>
      <family val="3"/>
      <charset val="128"/>
    </font>
    <font>
      <sz val="12"/>
      <name val="ＭＳ ゴシック"/>
      <family val="3"/>
      <charset val="128"/>
    </font>
    <font>
      <b/>
      <sz val="14"/>
      <name val="ＭＳ ゴシック"/>
      <family val="3"/>
      <charset val="128"/>
    </font>
    <font>
      <b/>
      <sz val="14"/>
      <color indexed="48"/>
      <name val="ＭＳ ゴシック"/>
      <family val="3"/>
      <charset val="128"/>
    </font>
    <font>
      <sz val="12"/>
      <color indexed="12"/>
      <name val="ＭＳ Ｐゴシック"/>
      <family val="3"/>
      <charset val="128"/>
    </font>
    <font>
      <b/>
      <sz val="11"/>
      <color indexed="12"/>
      <name val="ＭＳ Ｐゴシック"/>
      <family val="3"/>
      <charset val="128"/>
    </font>
    <font>
      <b/>
      <sz val="11"/>
      <name val="ＭＳ Ｐゴシック"/>
      <family val="3"/>
      <charset val="128"/>
    </font>
    <font>
      <b/>
      <sz val="11"/>
      <color indexed="21"/>
      <name val="ＭＳ Ｐゴシック"/>
      <family val="3"/>
      <charset val="128"/>
    </font>
    <font>
      <b/>
      <sz val="10"/>
      <color indexed="21"/>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9"/>
      <color indexed="10"/>
      <name val="ＭＳ Ｐゴシック"/>
      <family val="3"/>
      <charset val="128"/>
    </font>
    <font>
      <b/>
      <sz val="12"/>
      <color indexed="21"/>
      <name val="ＭＳ Ｐゴシック"/>
      <family val="3"/>
      <charset val="128"/>
    </font>
    <font>
      <b/>
      <sz val="12"/>
      <color indexed="17"/>
      <name val="ＭＳ Ｐゴシック"/>
      <family val="3"/>
      <charset val="128"/>
    </font>
    <font>
      <sz val="11"/>
      <color indexed="17"/>
      <name val="ＭＳ Ｐゴシック"/>
      <family val="3"/>
      <charset val="128"/>
    </font>
    <font>
      <b/>
      <sz val="11"/>
      <color indexed="48"/>
      <name val="ＭＳ Ｐゴシック"/>
      <family val="3"/>
      <charset val="128"/>
    </font>
    <font>
      <b/>
      <sz val="14"/>
      <color indexed="12"/>
      <name val="ＭＳ ゴシック"/>
      <family val="3"/>
      <charset val="128"/>
    </font>
    <font>
      <b/>
      <sz val="11"/>
      <color indexed="10"/>
      <name val="ＭＳ Ｐゴシック"/>
      <family val="3"/>
      <charset val="128"/>
    </font>
    <font>
      <b/>
      <u/>
      <sz val="11"/>
      <name val="ＭＳ Ｐゴシック"/>
      <family val="3"/>
      <charset val="128"/>
    </font>
    <font>
      <b/>
      <sz val="14"/>
      <color indexed="10"/>
      <name val="ＭＳ ゴシック"/>
      <family val="3"/>
      <charset val="128"/>
    </font>
    <font>
      <b/>
      <sz val="11"/>
      <color indexed="10"/>
      <name val="ＭＳ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indexed="41"/>
        <bgColor indexed="64"/>
      </patternFill>
    </fill>
    <fill>
      <patternFill patternType="solid">
        <fgColor indexed="4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12"/>
      </left>
      <right style="medium">
        <color indexed="12"/>
      </right>
      <top style="medium">
        <color indexed="12"/>
      </top>
      <bottom style="medium">
        <color indexed="12"/>
      </bottom>
      <diagonal/>
    </border>
    <border>
      <left style="hair">
        <color indexed="64"/>
      </left>
      <right style="hair">
        <color indexed="64"/>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s>
  <cellStyleXfs count="2">
    <xf numFmtId="0" fontId="0" fillId="0" borderId="0"/>
    <xf numFmtId="38" fontId="1" fillId="0" borderId="0" applyFont="0" applyFill="0" applyBorder="0" applyAlignment="0" applyProtection="0"/>
  </cellStyleXfs>
  <cellXfs count="274">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applyAlignment="1">
      <alignment vertical="top"/>
    </xf>
    <xf numFmtId="0" fontId="0" fillId="0" borderId="12" xfId="0" applyBorder="1" applyAlignment="1">
      <alignment vertical="top"/>
    </xf>
    <xf numFmtId="0" fontId="0" fillId="0" borderId="6" xfId="0" applyBorder="1" applyAlignment="1">
      <alignment vertical="top" wrapText="1"/>
    </xf>
    <xf numFmtId="0" fontId="0" fillId="0" borderId="6" xfId="0" applyBorder="1" applyAlignment="1">
      <alignment vertical="top"/>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vertical="top"/>
    </xf>
    <xf numFmtId="0" fontId="0" fillId="0" borderId="16" xfId="0" applyBorder="1" applyAlignment="1">
      <alignment horizontal="center"/>
    </xf>
    <xf numFmtId="0" fontId="0" fillId="0" borderId="10" xfId="0" applyBorder="1" applyAlignment="1">
      <alignment vertical="top"/>
    </xf>
    <xf numFmtId="0" fontId="0" fillId="0" borderId="14" xfId="0" applyBorder="1" applyAlignment="1">
      <alignment horizontal="center" vertical="top"/>
    </xf>
    <xf numFmtId="0" fontId="0" fillId="0" borderId="9" xfId="0" applyBorder="1" applyAlignment="1">
      <alignment vertical="top"/>
    </xf>
    <xf numFmtId="0" fontId="0" fillId="0" borderId="10" xfId="0" applyBorder="1" applyAlignment="1">
      <alignment vertical="top" wrapText="1"/>
    </xf>
    <xf numFmtId="0" fontId="0" fillId="0" borderId="0" xfId="0" applyBorder="1"/>
    <xf numFmtId="0" fontId="0" fillId="0" borderId="17" xfId="0" applyBorder="1"/>
    <xf numFmtId="0" fontId="0" fillId="0" borderId="18" xfId="0" applyBorder="1"/>
    <xf numFmtId="0" fontId="0" fillId="0" borderId="19" xfId="0" applyBorder="1" applyAlignment="1">
      <alignment vertical="top"/>
    </xf>
    <xf numFmtId="0" fontId="0" fillId="0" borderId="18" xfId="0" applyBorder="1" applyAlignment="1">
      <alignment vertical="top"/>
    </xf>
    <xf numFmtId="0" fontId="0" fillId="0" borderId="10" xfId="0" applyFill="1" applyBorder="1"/>
    <xf numFmtId="0" fontId="0" fillId="0" borderId="1" xfId="0" applyFill="1" applyBorder="1"/>
    <xf numFmtId="0" fontId="0" fillId="0" borderId="9" xfId="0" applyFill="1" applyBorder="1"/>
    <xf numFmtId="0" fontId="0" fillId="0" borderId="11" xfId="0" applyFill="1" applyBorder="1"/>
    <xf numFmtId="0" fontId="0" fillId="0" borderId="1" xfId="0" applyBorder="1" applyAlignment="1">
      <alignment vertical="top" wrapText="1"/>
    </xf>
    <xf numFmtId="0" fontId="0" fillId="0" borderId="20" xfId="0" applyFill="1" applyBorder="1"/>
    <xf numFmtId="0" fontId="0" fillId="0" borderId="21" xfId="0" applyBorder="1"/>
    <xf numFmtId="0" fontId="0" fillId="0" borderId="22" xfId="0" applyFill="1" applyBorder="1"/>
    <xf numFmtId="0" fontId="0" fillId="0" borderId="21" xfId="0" applyFill="1" applyBorder="1"/>
    <xf numFmtId="0" fontId="0" fillId="0" borderId="23" xfId="0" applyBorder="1" applyAlignment="1">
      <alignment horizontal="center"/>
    </xf>
    <xf numFmtId="0" fontId="0" fillId="0" borderId="22" xfId="0" applyBorder="1" applyAlignment="1">
      <alignment vertical="top" wrapText="1"/>
    </xf>
    <xf numFmtId="0" fontId="0" fillId="0" borderId="21" xfId="0" applyBorder="1" applyAlignment="1">
      <alignment vertical="top" wrapText="1"/>
    </xf>
    <xf numFmtId="0" fontId="0" fillId="0" borderId="23" xfId="0" applyFill="1" applyBorder="1" applyAlignment="1">
      <alignment horizontal="center"/>
    </xf>
    <xf numFmtId="0" fontId="0" fillId="0" borderId="14" xfId="0" applyFill="1" applyBorder="1" applyAlignment="1">
      <alignment horizontal="center"/>
    </xf>
    <xf numFmtId="0" fontId="0" fillId="0" borderId="12" xfId="0" applyBorder="1"/>
    <xf numFmtId="0" fontId="0" fillId="0" borderId="10" xfId="0" applyFill="1" applyBorder="1" applyAlignment="1">
      <alignment vertical="top" wrapText="1"/>
    </xf>
    <xf numFmtId="0" fontId="0" fillId="0" borderId="0" xfId="0" applyFill="1" applyBorder="1"/>
    <xf numFmtId="0" fontId="0" fillId="0" borderId="14" xfId="0" applyFill="1" applyBorder="1"/>
    <xf numFmtId="0" fontId="0" fillId="0" borderId="24" xfId="0" applyFill="1" applyBorder="1"/>
    <xf numFmtId="0" fontId="0" fillId="0" borderId="22" xfId="0" applyBorder="1"/>
    <xf numFmtId="0" fontId="0" fillId="0" borderId="7" xfId="0" applyFill="1" applyBorder="1"/>
    <xf numFmtId="0" fontId="0" fillId="0" borderId="8" xfId="0" applyFill="1" applyBorder="1"/>
    <xf numFmtId="0" fontId="0" fillId="0" borderId="13" xfId="0" applyFill="1" applyBorder="1" applyAlignment="1">
      <alignment horizontal="center"/>
    </xf>
    <xf numFmtId="0" fontId="0" fillId="0" borderId="2" xfId="0" applyFill="1" applyBorder="1"/>
    <xf numFmtId="0" fontId="0" fillId="0" borderId="8" xfId="0" applyFill="1" applyBorder="1" applyAlignment="1">
      <alignment vertical="top" wrapText="1"/>
    </xf>
    <xf numFmtId="40" fontId="0" fillId="0" borderId="0" xfId="1" applyNumberFormat="1" applyFont="1"/>
    <xf numFmtId="0" fontId="0" fillId="0" borderId="25" xfId="0" applyFill="1" applyBorder="1"/>
    <xf numFmtId="0" fontId="0" fillId="0" borderId="26" xfId="0" applyFill="1" applyBorder="1"/>
    <xf numFmtId="0" fontId="0" fillId="0" borderId="27" xfId="0" applyFill="1" applyBorder="1"/>
    <xf numFmtId="0" fontId="0" fillId="0" borderId="28" xfId="0" applyFill="1" applyBorder="1" applyAlignment="1">
      <alignment horizontal="center"/>
    </xf>
    <xf numFmtId="0" fontId="0" fillId="0" borderId="27" xfId="0" applyBorder="1" applyAlignment="1">
      <alignment vertical="top" wrapText="1"/>
    </xf>
    <xf numFmtId="0" fontId="0" fillId="2" borderId="24" xfId="0" applyFill="1" applyBorder="1"/>
    <xf numFmtId="0" fontId="0" fillId="2" borderId="29" xfId="0" applyFill="1" applyBorder="1"/>
    <xf numFmtId="0" fontId="0" fillId="2" borderId="30" xfId="0" applyFill="1" applyBorder="1"/>
    <xf numFmtId="0" fontId="0" fillId="2" borderId="31" xfId="0" applyFill="1" applyBorder="1" applyAlignment="1">
      <alignment horizontal="center"/>
    </xf>
    <xf numFmtId="0" fontId="0" fillId="2" borderId="32" xfId="0" applyFill="1" applyBorder="1"/>
    <xf numFmtId="0" fontId="0" fillId="2" borderId="33" xfId="0" applyFill="1" applyBorder="1"/>
    <xf numFmtId="0" fontId="0" fillId="2" borderId="34" xfId="0" applyFill="1" applyBorder="1"/>
    <xf numFmtId="0" fontId="0" fillId="2" borderId="35" xfId="0" applyFill="1" applyBorder="1"/>
    <xf numFmtId="0" fontId="0" fillId="0" borderId="36" xfId="0" applyFill="1" applyBorder="1"/>
    <xf numFmtId="0" fontId="0" fillId="0" borderId="36" xfId="0" applyFill="1" applyBorder="1" applyAlignment="1">
      <alignment vertical="top" wrapText="1"/>
    </xf>
    <xf numFmtId="0" fontId="0" fillId="0" borderId="29" xfId="0" applyFill="1" applyBorder="1"/>
    <xf numFmtId="0" fontId="0" fillId="0" borderId="37" xfId="0" applyFill="1" applyBorder="1"/>
    <xf numFmtId="0" fontId="0" fillId="2" borderId="3" xfId="0" applyFill="1" applyBorder="1"/>
    <xf numFmtId="40" fontId="0" fillId="2" borderId="5" xfId="1" applyNumberFormat="1" applyFont="1" applyFill="1" applyBorder="1"/>
    <xf numFmtId="0" fontId="0" fillId="2" borderId="9" xfId="0" applyFill="1" applyBorder="1"/>
    <xf numFmtId="40" fontId="0" fillId="2" borderId="10" xfId="1" applyNumberFormat="1" applyFont="1" applyFill="1" applyBorder="1"/>
    <xf numFmtId="0" fontId="0" fillId="2" borderId="11" xfId="0" applyFill="1" applyBorder="1"/>
    <xf numFmtId="0" fontId="0" fillId="2" borderId="1" xfId="0" applyFill="1" applyBorder="1"/>
    <xf numFmtId="0" fontId="0" fillId="2" borderId="10" xfId="0" applyFill="1" applyBorder="1" applyAlignment="1">
      <alignment vertical="top"/>
    </xf>
    <xf numFmtId="0" fontId="0" fillId="2" borderId="5" xfId="0" applyFill="1" applyBorder="1"/>
    <xf numFmtId="0" fontId="0" fillId="2" borderId="10" xfId="0" applyFill="1" applyBorder="1"/>
    <xf numFmtId="0" fontId="0" fillId="2" borderId="8" xfId="0" applyFill="1" applyBorder="1"/>
    <xf numFmtId="0" fontId="0" fillId="2" borderId="38" xfId="0" applyFill="1" applyBorder="1"/>
    <xf numFmtId="0" fontId="1" fillId="2" borderId="3" xfId="0" applyFont="1" applyFill="1" applyBorder="1"/>
    <xf numFmtId="40" fontId="1" fillId="2" borderId="5" xfId="1" applyNumberFormat="1" applyFont="1" applyFill="1" applyBorder="1"/>
    <xf numFmtId="0" fontId="1" fillId="2" borderId="9" xfId="0" applyFont="1" applyFill="1" applyBorder="1"/>
    <xf numFmtId="40" fontId="1" fillId="2" borderId="10" xfId="1" applyNumberFormat="1" applyFont="1" applyFill="1" applyBorder="1"/>
    <xf numFmtId="0" fontId="1" fillId="2" borderId="11" xfId="0" applyFont="1" applyFill="1" applyBorder="1"/>
    <xf numFmtId="40" fontId="1" fillId="2" borderId="6" xfId="1" applyNumberFormat="1" applyFont="1" applyFill="1" applyBorder="1"/>
    <xf numFmtId="0" fontId="0" fillId="2" borderId="6" xfId="0" applyFill="1" applyBorder="1" applyAlignment="1">
      <alignment vertical="top"/>
    </xf>
    <xf numFmtId="0" fontId="0" fillId="2" borderId="39" xfId="0" applyFill="1" applyBorder="1"/>
    <xf numFmtId="0" fontId="0" fillId="2" borderId="21" xfId="0" applyFill="1" applyBorder="1"/>
    <xf numFmtId="0" fontId="0" fillId="2" borderId="6" xfId="0" applyFill="1" applyBorder="1"/>
    <xf numFmtId="0" fontId="0" fillId="2" borderId="30"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vertical="top"/>
    </xf>
    <xf numFmtId="0" fontId="3" fillId="0" borderId="0" xfId="0" applyFont="1" applyAlignment="1">
      <alignment vertical="center"/>
    </xf>
    <xf numFmtId="0" fontId="0" fillId="2" borderId="40" xfId="0" applyFill="1" applyBorder="1" applyAlignment="1">
      <alignment horizontal="center"/>
    </xf>
    <xf numFmtId="0" fontId="0" fillId="0" borderId="14" xfId="0" applyBorder="1"/>
    <xf numFmtId="0" fontId="0" fillId="2" borderId="41" xfId="0" applyFill="1" applyBorder="1"/>
    <xf numFmtId="0" fontId="0" fillId="2" borderId="18" xfId="0" applyFill="1" applyBorder="1"/>
    <xf numFmtId="0" fontId="0" fillId="0" borderId="15" xfId="0" applyBorder="1" applyAlignment="1">
      <alignment horizontal="center"/>
    </xf>
    <xf numFmtId="0" fontId="0" fillId="0" borderId="23" xfId="0" applyFill="1" applyBorder="1"/>
    <xf numFmtId="0" fontId="0" fillId="2" borderId="36" xfId="0" applyFill="1" applyBorder="1"/>
    <xf numFmtId="0" fontId="0" fillId="3" borderId="9" xfId="0" applyFill="1" applyBorder="1"/>
    <xf numFmtId="0" fontId="0" fillId="0" borderId="1" xfId="0" applyBorder="1" applyAlignment="1">
      <alignment horizontal="center"/>
    </xf>
    <xf numFmtId="0" fontId="0" fillId="0" borderId="13" xfId="0" applyBorder="1"/>
    <xf numFmtId="0" fontId="1" fillId="0" borderId="25" xfId="0" applyFont="1" applyFill="1" applyBorder="1"/>
    <xf numFmtId="0" fontId="4" fillId="0" borderId="0" xfId="0" applyFont="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horizontal="center" vertical="center"/>
    </xf>
    <xf numFmtId="0" fontId="0" fillId="0" borderId="22" xfId="0" applyFill="1" applyBorder="1" applyAlignment="1">
      <alignment vertical="top" wrapText="1"/>
    </xf>
    <xf numFmtId="0" fontId="0" fillId="0" borderId="12" xfId="0" applyBorder="1" applyAlignment="1">
      <alignment horizontal="center"/>
    </xf>
    <xf numFmtId="0" fontId="0" fillId="0" borderId="12" xfId="0" applyFill="1" applyBorder="1"/>
    <xf numFmtId="0" fontId="4" fillId="0" borderId="42" xfId="0" applyFont="1" applyFill="1" applyBorder="1" applyAlignment="1">
      <alignment vertical="center"/>
    </xf>
    <xf numFmtId="49" fontId="4" fillId="0" borderId="42" xfId="0" applyNumberFormat="1" applyFont="1" applyFill="1" applyBorder="1" applyAlignment="1">
      <alignment vertical="center"/>
    </xf>
    <xf numFmtId="49" fontId="4" fillId="0" borderId="0" xfId="0" applyNumberFormat="1" applyFont="1" applyFill="1" applyBorder="1" applyAlignment="1">
      <alignment vertical="center"/>
    </xf>
    <xf numFmtId="40" fontId="4" fillId="0" borderId="0" xfId="1"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38" fontId="6" fillId="0" borderId="2" xfId="1" applyFont="1" applyFill="1" applyBorder="1" applyAlignment="1">
      <alignment vertical="center"/>
    </xf>
    <xf numFmtId="38" fontId="6" fillId="0" borderId="22" xfId="1" applyFont="1" applyFill="1" applyBorder="1" applyAlignment="1">
      <alignment vertical="center"/>
    </xf>
    <xf numFmtId="38" fontId="6" fillId="0" borderId="43" xfId="1" applyFont="1" applyFill="1" applyBorder="1" applyAlignment="1">
      <alignment vertical="center"/>
    </xf>
    <xf numFmtId="0" fontId="0" fillId="2" borderId="25" xfId="0" applyFill="1" applyBorder="1"/>
    <xf numFmtId="0" fontId="0" fillId="4" borderId="24" xfId="0" applyFill="1" applyBorder="1"/>
    <xf numFmtId="0" fontId="0" fillId="4" borderId="1" xfId="0" applyFill="1" applyBorder="1"/>
    <xf numFmtId="0" fontId="0" fillId="4" borderId="13" xfId="0" applyFill="1" applyBorder="1" applyAlignment="1">
      <alignment horizontal="center"/>
    </xf>
    <xf numFmtId="0" fontId="0" fillId="4" borderId="1" xfId="0" applyFill="1" applyBorder="1" applyAlignment="1">
      <alignment vertical="top" wrapText="1"/>
    </xf>
    <xf numFmtId="0" fontId="0" fillId="0" borderId="46" xfId="0" applyFill="1" applyBorder="1"/>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Fill="1" applyBorder="1" applyAlignment="1" applyProtection="1">
      <alignment horizontal="distributed" vertical="center"/>
    </xf>
    <xf numFmtId="0" fontId="0" fillId="0" borderId="1" xfId="0" applyFill="1" applyBorder="1" applyAlignment="1">
      <alignment horizontal="center"/>
    </xf>
    <xf numFmtId="38" fontId="6" fillId="0" borderId="26" xfId="1" applyFont="1" applyFill="1" applyBorder="1" applyAlignment="1">
      <alignment vertical="center"/>
    </xf>
    <xf numFmtId="0" fontId="4" fillId="0" borderId="47" xfId="0" applyNumberFormat="1" applyFont="1" applyFill="1" applyBorder="1" applyAlignment="1">
      <alignment vertical="center"/>
    </xf>
    <xf numFmtId="0" fontId="4" fillId="0" borderId="48" xfId="0" applyFont="1" applyFill="1" applyBorder="1" applyAlignment="1">
      <alignment vertical="center"/>
    </xf>
    <xf numFmtId="49" fontId="4" fillId="0" borderId="48" xfId="0" applyNumberFormat="1"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horizontal="center" vertical="center"/>
    </xf>
    <xf numFmtId="40" fontId="4" fillId="0" borderId="50" xfId="1" applyNumberFormat="1" applyFont="1" applyFill="1" applyBorder="1" applyAlignment="1">
      <alignment horizontal="center" vertical="center"/>
    </xf>
    <xf numFmtId="0" fontId="0" fillId="2" borderId="51" xfId="0" applyFill="1" applyBorder="1"/>
    <xf numFmtId="40" fontId="0" fillId="2" borderId="52" xfId="1" applyNumberFormat="1" applyFont="1" applyFill="1" applyBorder="1"/>
    <xf numFmtId="40" fontId="0" fillId="2" borderId="1" xfId="1" applyNumberFormat="1" applyFont="1" applyFill="1" applyBorder="1"/>
    <xf numFmtId="0" fontId="0" fillId="5" borderId="53" xfId="0" applyFill="1" applyBorder="1"/>
    <xf numFmtId="0" fontId="0" fillId="5" borderId="33" xfId="0" applyFill="1" applyBorder="1"/>
    <xf numFmtId="0" fontId="0" fillId="5" borderId="35" xfId="0" applyFill="1" applyBorder="1"/>
    <xf numFmtId="0" fontId="0" fillId="6" borderId="34" xfId="0" applyFill="1" applyBorder="1"/>
    <xf numFmtId="49" fontId="7" fillId="0" borderId="29" xfId="0" applyNumberFormat="1" applyFont="1" applyFill="1" applyBorder="1" applyAlignment="1">
      <alignment vertical="top"/>
    </xf>
    <xf numFmtId="49" fontId="7" fillId="0" borderId="39" xfId="0" applyNumberFormat="1" applyFont="1" applyFill="1" applyBorder="1" applyAlignment="1">
      <alignment vertical="top"/>
    </xf>
    <xf numFmtId="40" fontId="6" fillId="0" borderId="22" xfId="1" applyNumberFormat="1" applyFont="1" applyFill="1" applyBorder="1" applyAlignment="1">
      <alignment horizontal="center" vertical="center"/>
    </xf>
    <xf numFmtId="40" fontId="6" fillId="0" borderId="26" xfId="1" applyNumberFormat="1" applyFont="1" applyFill="1" applyBorder="1" applyAlignment="1">
      <alignment horizontal="center" vertical="center"/>
    </xf>
    <xf numFmtId="40" fontId="6" fillId="0" borderId="2" xfId="1" applyNumberFormat="1" applyFont="1" applyFill="1" applyBorder="1" applyAlignment="1">
      <alignment horizontal="center" vertical="center"/>
    </xf>
    <xf numFmtId="40" fontId="6" fillId="0" borderId="43" xfId="1" applyNumberFormat="1" applyFont="1" applyFill="1" applyBorder="1" applyAlignment="1">
      <alignment horizontal="center" vertical="center"/>
    </xf>
    <xf numFmtId="38" fontId="6" fillId="0" borderId="22" xfId="1" applyFont="1" applyFill="1" applyBorder="1" applyAlignment="1">
      <alignment horizontal="right"/>
    </xf>
    <xf numFmtId="38" fontId="6" fillId="0" borderId="26" xfId="1" applyFont="1" applyFill="1" applyBorder="1" applyAlignment="1">
      <alignment horizontal="right"/>
    </xf>
    <xf numFmtId="38" fontId="6" fillId="0" borderId="2" xfId="1" applyFont="1" applyFill="1" applyBorder="1" applyAlignment="1">
      <alignment horizontal="right"/>
    </xf>
    <xf numFmtId="38" fontId="6" fillId="0" borderId="43" xfId="1" applyFont="1" applyFill="1" applyBorder="1" applyAlignment="1">
      <alignment horizontal="right"/>
    </xf>
    <xf numFmtId="0" fontId="11" fillId="0" borderId="62" xfId="0" applyNumberFormat="1" applyFont="1" applyFill="1" applyBorder="1" applyAlignment="1">
      <alignment vertical="center"/>
    </xf>
    <xf numFmtId="0" fontId="7" fillId="0" borderId="57" xfId="0" applyFont="1" applyFill="1" applyBorder="1" applyAlignment="1">
      <alignment vertical="center"/>
    </xf>
    <xf numFmtId="49" fontId="7" fillId="0" borderId="40" xfId="0" applyNumberFormat="1" applyFont="1" applyFill="1" applyBorder="1" applyAlignment="1">
      <alignment vertical="top"/>
    </xf>
    <xf numFmtId="49" fontId="7" fillId="0" borderId="59" xfId="0" applyNumberFormat="1" applyFont="1" applyFill="1" applyBorder="1" applyAlignment="1">
      <alignment vertical="top"/>
    </xf>
    <xf numFmtId="49" fontId="7" fillId="0" borderId="17" xfId="0" applyNumberFormat="1" applyFont="1" applyFill="1" applyBorder="1" applyAlignment="1">
      <alignment vertical="top"/>
    </xf>
    <xf numFmtId="49" fontId="7" fillId="0" borderId="36" xfId="0" applyNumberFormat="1" applyFont="1" applyFill="1" applyBorder="1" applyAlignment="1">
      <alignment vertical="top"/>
    </xf>
    <xf numFmtId="49" fontId="7" fillId="0" borderId="55" xfId="0" applyNumberFormat="1" applyFont="1" applyFill="1" applyBorder="1" applyAlignment="1">
      <alignment vertical="top"/>
    </xf>
    <xf numFmtId="49" fontId="7" fillId="0" borderId="49" xfId="0" applyNumberFormat="1" applyFont="1" applyFill="1" applyBorder="1" applyAlignment="1">
      <alignment vertical="top"/>
    </xf>
    <xf numFmtId="40" fontId="6" fillId="0" borderId="61" xfId="1" applyNumberFormat="1" applyFont="1" applyFill="1" applyBorder="1" applyAlignment="1">
      <alignment horizontal="center" vertical="center"/>
    </xf>
    <xf numFmtId="40" fontId="6" fillId="0" borderId="0" xfId="1" applyNumberFormat="1" applyFont="1" applyFill="1" applyBorder="1" applyAlignment="1">
      <alignment horizontal="center" vertical="center"/>
    </xf>
    <xf numFmtId="40" fontId="6" fillId="0" borderId="60" xfId="1" applyNumberFormat="1" applyFont="1" applyFill="1" applyBorder="1" applyAlignment="1">
      <alignment horizontal="center" vertical="center"/>
    </xf>
    <xf numFmtId="179" fontId="6" fillId="0" borderId="23" xfId="0" applyNumberFormat="1" applyFont="1" applyFill="1" applyBorder="1" applyAlignment="1">
      <alignment horizontal="left" vertical="center"/>
    </xf>
    <xf numFmtId="179" fontId="6" fillId="0" borderId="28" xfId="0" applyNumberFormat="1" applyFont="1" applyFill="1" applyBorder="1" applyAlignment="1">
      <alignment horizontal="left" vertical="center"/>
    </xf>
    <xf numFmtId="179" fontId="6" fillId="0" borderId="13" xfId="0" applyNumberFormat="1" applyFont="1" applyFill="1" applyBorder="1" applyAlignment="1">
      <alignment horizontal="left" vertical="center"/>
    </xf>
    <xf numFmtId="179" fontId="6" fillId="0" borderId="63" xfId="0" applyNumberFormat="1" applyFont="1" applyFill="1" applyBorder="1" applyAlignment="1">
      <alignment horizontal="left" vertical="center"/>
    </xf>
    <xf numFmtId="180" fontId="6" fillId="0" borderId="23" xfId="0" applyNumberFormat="1" applyFont="1" applyFill="1" applyBorder="1" applyAlignment="1">
      <alignment horizontal="left" vertical="center"/>
    </xf>
    <xf numFmtId="180" fontId="6" fillId="0" borderId="28" xfId="0" applyNumberFormat="1" applyFont="1" applyFill="1" applyBorder="1" applyAlignment="1">
      <alignment horizontal="left" vertical="center"/>
    </xf>
    <xf numFmtId="180" fontId="6" fillId="0" borderId="13" xfId="0" applyNumberFormat="1" applyFont="1" applyFill="1" applyBorder="1" applyAlignment="1">
      <alignment horizontal="left" vertical="center"/>
    </xf>
    <xf numFmtId="180" fontId="6" fillId="0" borderId="63" xfId="0" applyNumberFormat="1" applyFont="1" applyFill="1" applyBorder="1" applyAlignment="1">
      <alignment horizontal="left" vertical="center"/>
    </xf>
    <xf numFmtId="3" fontId="6" fillId="0" borderId="40" xfId="1" applyNumberFormat="1" applyFont="1" applyFill="1" applyBorder="1" applyAlignment="1">
      <alignment horizontal="right" vertical="center"/>
    </xf>
    <xf numFmtId="3" fontId="6" fillId="0" borderId="59" xfId="1" applyNumberFormat="1" applyFont="1" applyFill="1" applyBorder="1" applyAlignment="1">
      <alignment horizontal="right" vertical="center"/>
    </xf>
    <xf numFmtId="3" fontId="6" fillId="0" borderId="17" xfId="1" applyNumberFormat="1" applyFont="1" applyFill="1" applyBorder="1" applyAlignment="1">
      <alignment horizontal="right" vertical="center"/>
    </xf>
    <xf numFmtId="3" fontId="6" fillId="0" borderId="55" xfId="1" applyNumberFormat="1" applyFont="1" applyFill="1" applyBorder="1" applyAlignment="1">
      <alignment horizontal="right" vertical="center"/>
    </xf>
    <xf numFmtId="3" fontId="6" fillId="0" borderId="40" xfId="1" applyNumberFormat="1" applyFont="1" applyFill="1" applyBorder="1" applyAlignment="1">
      <alignment horizontal="right"/>
    </xf>
    <xf numFmtId="3" fontId="6" fillId="0" borderId="59" xfId="1" applyNumberFormat="1" applyFont="1" applyFill="1" applyBorder="1" applyAlignment="1">
      <alignment horizontal="right"/>
    </xf>
    <xf numFmtId="3" fontId="6" fillId="0" borderId="17" xfId="1" applyNumberFormat="1" applyFont="1" applyFill="1" applyBorder="1" applyAlignment="1">
      <alignment horizontal="right"/>
    </xf>
    <xf numFmtId="3" fontId="6" fillId="0" borderId="55" xfId="1" applyNumberFormat="1" applyFont="1" applyFill="1" applyBorder="1" applyAlignment="1">
      <alignment horizontal="right"/>
    </xf>
    <xf numFmtId="38" fontId="6" fillId="0" borderId="23" xfId="1" applyFont="1" applyFill="1" applyBorder="1" applyAlignment="1">
      <alignment vertical="center"/>
    </xf>
    <xf numFmtId="38" fontId="6" fillId="0" borderId="28" xfId="1" applyFont="1" applyFill="1" applyBorder="1" applyAlignment="1">
      <alignment vertical="center"/>
    </xf>
    <xf numFmtId="38" fontId="6" fillId="0" borderId="13" xfId="1" applyFont="1" applyFill="1" applyBorder="1" applyAlignment="1">
      <alignment vertical="center"/>
    </xf>
    <xf numFmtId="0" fontId="0" fillId="0" borderId="0" xfId="0" applyAlignment="1">
      <alignment vertical="center"/>
    </xf>
    <xf numFmtId="0" fontId="15" fillId="0" borderId="0" xfId="0" applyFont="1" applyAlignment="1">
      <alignment vertical="center" wrapText="1"/>
    </xf>
    <xf numFmtId="181" fontId="12" fillId="0" borderId="67" xfId="0" applyNumberFormat="1" applyFont="1" applyBorder="1" applyAlignment="1" applyProtection="1">
      <alignment vertical="center"/>
      <protection locked="0"/>
    </xf>
    <xf numFmtId="0" fontId="17" fillId="0" borderId="68" xfId="0" applyFont="1" applyBorder="1" applyAlignment="1">
      <alignment vertical="center" wrapText="1"/>
    </xf>
    <xf numFmtId="177" fontId="20" fillId="0" borderId="68" xfId="0" applyNumberFormat="1" applyFont="1" applyBorder="1" applyAlignment="1">
      <alignment vertical="center"/>
    </xf>
    <xf numFmtId="178" fontId="21" fillId="0" borderId="0" xfId="1" applyNumberFormat="1" applyFont="1" applyBorder="1" applyAlignment="1" applyProtection="1">
      <alignment vertical="center"/>
    </xf>
    <xf numFmtId="178" fontId="21" fillId="0" borderId="0" xfId="1" applyNumberFormat="1" applyFont="1" applyBorder="1" applyAlignment="1" applyProtection="1">
      <alignment vertical="center"/>
      <protection locked="0"/>
    </xf>
    <xf numFmtId="0" fontId="17" fillId="0" borderId="0" xfId="0" applyFont="1" applyAlignment="1">
      <alignment horizontal="right" vertical="center" wrapText="1"/>
    </xf>
    <xf numFmtId="0" fontId="23" fillId="0" borderId="0" xfId="0" applyFont="1" applyBorder="1" applyAlignment="1">
      <alignment vertical="center" wrapText="1"/>
    </xf>
    <xf numFmtId="0" fontId="24" fillId="0" borderId="0" xfId="0" applyFont="1" applyAlignment="1">
      <alignment vertical="center" wrapText="1"/>
    </xf>
    <xf numFmtId="181" fontId="8" fillId="0" borderId="0" xfId="0" applyNumberFormat="1" applyFont="1" applyAlignment="1">
      <alignment vertical="center"/>
    </xf>
    <xf numFmtId="182" fontId="27" fillId="0" borderId="69" xfId="0" applyNumberFormat="1" applyFont="1" applyBorder="1" applyAlignment="1">
      <alignment vertical="center"/>
    </xf>
    <xf numFmtId="183" fontId="8" fillId="0" borderId="0" xfId="0" applyNumberFormat="1" applyFont="1" applyAlignment="1">
      <alignment vertical="center"/>
    </xf>
    <xf numFmtId="0" fontId="10" fillId="0" borderId="0" xfId="0" applyFont="1" applyAlignment="1" applyProtection="1">
      <alignment vertical="center"/>
    </xf>
    <xf numFmtId="0" fontId="10" fillId="0" borderId="0" xfId="0" applyFont="1" applyAlignment="1" applyProtection="1">
      <alignment vertical="center" wrapText="1"/>
    </xf>
    <xf numFmtId="0" fontId="28" fillId="0" borderId="0" xfId="0" applyFont="1" applyAlignment="1">
      <alignment vertical="center" wrapText="1"/>
    </xf>
    <xf numFmtId="181" fontId="30" fillId="0" borderId="69" xfId="0" applyNumberFormat="1" applyFont="1" applyBorder="1" applyAlignment="1">
      <alignment vertical="center"/>
    </xf>
    <xf numFmtId="177" fontId="0" fillId="0" borderId="0" xfId="0" applyNumberFormat="1" applyAlignment="1">
      <alignment vertical="center"/>
    </xf>
    <xf numFmtId="181" fontId="31" fillId="0" borderId="69" xfId="0" applyNumberFormat="1" applyFont="1" applyBorder="1" applyAlignment="1" applyProtection="1">
      <alignment vertical="center"/>
    </xf>
    <xf numFmtId="177" fontId="30" fillId="0" borderId="69" xfId="0" applyNumberFormat="1" applyFont="1" applyBorder="1" applyAlignment="1">
      <alignment vertical="center"/>
    </xf>
    <xf numFmtId="0" fontId="0" fillId="2" borderId="1" xfId="0" applyFill="1" applyBorder="1" applyAlignment="1"/>
    <xf numFmtId="0" fontId="0" fillId="2" borderId="40" xfId="0" applyFill="1" applyBorder="1" applyAlignment="1">
      <alignment vertical="top"/>
    </xf>
    <xf numFmtId="0" fontId="0" fillId="2" borderId="61" xfId="0" applyFill="1" applyBorder="1" applyAlignment="1">
      <alignment vertical="top"/>
    </xf>
    <xf numFmtId="0" fontId="0" fillId="2" borderId="23" xfId="0" applyFill="1" applyBorder="1" applyAlignment="1">
      <alignment vertical="top"/>
    </xf>
    <xf numFmtId="0" fontId="0" fillId="2" borderId="59" xfId="0" applyFill="1" applyBorder="1" applyAlignment="1">
      <alignment vertical="top"/>
    </xf>
    <xf numFmtId="0" fontId="0" fillId="2" borderId="0" xfId="0" applyFill="1" applyBorder="1" applyAlignment="1">
      <alignment vertical="top"/>
    </xf>
    <xf numFmtId="0" fontId="0" fillId="2" borderId="28" xfId="0" applyFill="1" applyBorder="1" applyAlignment="1">
      <alignment vertical="top"/>
    </xf>
    <xf numFmtId="0" fontId="0" fillId="2" borderId="59" xfId="0" applyFill="1" applyBorder="1" applyAlignment="1"/>
    <xf numFmtId="0" fontId="0" fillId="2" borderId="0" xfId="0" applyFill="1" applyBorder="1" applyAlignment="1"/>
    <xf numFmtId="0" fontId="0" fillId="2" borderId="28" xfId="0" applyFill="1" applyBorder="1" applyAlignment="1"/>
    <xf numFmtId="0" fontId="0" fillId="2" borderId="0" xfId="0" applyFill="1" applyAlignment="1"/>
    <xf numFmtId="0" fontId="0" fillId="2" borderId="17" xfId="0" applyFill="1" applyBorder="1" applyAlignment="1"/>
    <xf numFmtId="0" fontId="0" fillId="2" borderId="60" xfId="0" applyFill="1" applyBorder="1" applyAlignment="1"/>
    <xf numFmtId="0" fontId="0" fillId="2" borderId="13" xfId="0" applyFill="1" applyBorder="1" applyAlignment="1"/>
    <xf numFmtId="0" fontId="0" fillId="2" borderId="1" xfId="0" applyFill="1" applyBorder="1" applyAlignment="1">
      <alignment vertical="top"/>
    </xf>
    <xf numFmtId="0" fontId="0" fillId="2" borderId="50" xfId="0" applyFill="1" applyBorder="1" applyAlignment="1">
      <alignment horizontal="center" wrapText="1"/>
    </xf>
    <xf numFmtId="0" fontId="0" fillId="2" borderId="26" xfId="0" applyFill="1" applyBorder="1" applyAlignment="1">
      <alignment horizontal="center" wrapText="1"/>
    </xf>
    <xf numFmtId="0" fontId="0" fillId="2" borderId="52" xfId="0" applyFill="1" applyBorder="1" applyAlignment="1">
      <alignment horizontal="center"/>
    </xf>
    <xf numFmtId="0" fontId="0" fillId="2" borderId="27" xfId="0" applyFill="1" applyBorder="1" applyAlignment="1">
      <alignment horizontal="center"/>
    </xf>
    <xf numFmtId="0" fontId="0" fillId="2" borderId="45" xfId="0" applyFill="1" applyBorder="1" applyAlignment="1">
      <alignment horizontal="center"/>
    </xf>
    <xf numFmtId="0" fontId="0" fillId="2" borderId="65" xfId="0" applyFill="1" applyBorder="1" applyAlignment="1">
      <alignment horizontal="center"/>
    </xf>
    <xf numFmtId="0" fontId="0" fillId="2" borderId="46" xfId="0" applyFill="1" applyBorder="1" applyAlignment="1">
      <alignment horizontal="center"/>
    </xf>
    <xf numFmtId="0" fontId="0" fillId="2" borderId="56" xfId="0" applyFill="1" applyBorder="1" applyAlignment="1">
      <alignment horizontal="center"/>
    </xf>
    <xf numFmtId="0" fontId="0" fillId="2" borderId="42" xfId="0" applyFill="1" applyBorder="1" applyAlignment="1">
      <alignment horizontal="center"/>
    </xf>
    <xf numFmtId="0" fontId="0" fillId="2" borderId="57" xfId="0" applyFill="1" applyBorder="1" applyAlignment="1">
      <alignment horizontal="center"/>
    </xf>
    <xf numFmtId="0" fontId="0" fillId="2" borderId="64" xfId="0" applyFill="1" applyBorder="1" applyAlignment="1">
      <alignment horizontal="center"/>
    </xf>
    <xf numFmtId="0" fontId="0" fillId="2" borderId="28" xfId="0" applyFill="1" applyBorder="1" applyAlignment="1">
      <alignment horizontal="center"/>
    </xf>
    <xf numFmtId="0" fontId="0" fillId="2" borderId="63" xfId="0" applyFill="1" applyBorder="1" applyAlignment="1">
      <alignment horizontal="center"/>
    </xf>
    <xf numFmtId="0" fontId="0" fillId="2" borderId="43" xfId="0" applyFill="1" applyBorder="1" applyAlignment="1">
      <alignment horizontal="center" wrapText="1"/>
    </xf>
    <xf numFmtId="0" fontId="0" fillId="2" borderId="18" xfId="0" applyFill="1" applyBorder="1" applyAlignment="1"/>
    <xf numFmtId="0" fontId="0" fillId="2" borderId="38" xfId="0" applyFill="1" applyBorder="1" applyAlignment="1"/>
    <xf numFmtId="0" fontId="0" fillId="2" borderId="14" xfId="0" applyFill="1" applyBorder="1" applyAlignment="1"/>
    <xf numFmtId="0" fontId="0" fillId="0" borderId="59" xfId="0" applyBorder="1" applyAlignment="1"/>
    <xf numFmtId="0" fontId="0" fillId="0" borderId="0" xfId="0" applyAlignment="1"/>
    <xf numFmtId="0" fontId="0" fillId="2" borderId="66" xfId="0" applyFill="1" applyBorder="1" applyAlignment="1">
      <alignment horizontal="center"/>
    </xf>
    <xf numFmtId="0" fontId="12" fillId="0" borderId="0" xfId="0" applyFont="1" applyAlignment="1">
      <alignment horizontal="center" vertical="center"/>
    </xf>
    <xf numFmtId="0" fontId="14" fillId="0" borderId="0" xfId="0" applyFont="1" applyAlignment="1">
      <alignment vertical="center"/>
    </xf>
    <xf numFmtId="0" fontId="1" fillId="0" borderId="0" xfId="0" applyFont="1" applyAlignment="1">
      <alignment vertical="center"/>
    </xf>
    <xf numFmtId="0" fontId="22" fillId="0" borderId="0" xfId="0" applyFont="1" applyBorder="1" applyAlignment="1">
      <alignment vertical="center" wrapText="1"/>
    </xf>
    <xf numFmtId="0" fontId="4" fillId="0" borderId="50" xfId="0" applyFont="1" applyFill="1" applyBorder="1" applyAlignment="1">
      <alignment horizontal="center" vertical="center"/>
    </xf>
    <xf numFmtId="0" fontId="4" fillId="0" borderId="52" xfId="0" applyFont="1" applyFill="1" applyBorder="1" applyAlignment="1">
      <alignment horizontal="center" vertical="center"/>
    </xf>
    <xf numFmtId="0" fontId="6" fillId="0" borderId="20" xfId="0" applyFont="1" applyFill="1" applyBorder="1" applyAlignment="1">
      <alignment vertical="center" wrapText="1" shrinkToFit="1"/>
    </xf>
    <xf numFmtId="0" fontId="0" fillId="0" borderId="22" xfId="0" applyBorder="1" applyAlignment="1">
      <alignment vertical="center" wrapText="1" shrinkToFit="1"/>
    </xf>
    <xf numFmtId="0" fontId="6" fillId="0" borderId="25" xfId="0" applyFont="1" applyFill="1" applyBorder="1" applyAlignment="1">
      <alignment vertical="center" wrapText="1" shrinkToFit="1"/>
    </xf>
    <xf numFmtId="0" fontId="0" fillId="0" borderId="26" xfId="0" applyBorder="1" applyAlignment="1">
      <alignment vertical="center" wrapText="1" shrinkToFit="1"/>
    </xf>
    <xf numFmtId="0" fontId="0" fillId="0" borderId="7" xfId="0" applyBorder="1" applyAlignment="1">
      <alignment vertical="center" wrapText="1" shrinkToFit="1"/>
    </xf>
    <xf numFmtId="0" fontId="0" fillId="0" borderId="2" xfId="0" applyBorder="1" applyAlignment="1">
      <alignment vertical="center" wrapText="1" shrinkToFit="1"/>
    </xf>
    <xf numFmtId="0" fontId="4" fillId="0" borderId="4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1" xfId="0" applyFont="1" applyFill="1" applyBorder="1" applyAlignment="1">
      <alignment horizontal="center" vertical="center"/>
    </xf>
    <xf numFmtId="0" fontId="0" fillId="0" borderId="50" xfId="0" applyBorder="1" applyAlignment="1">
      <alignment horizontal="center" vertical="center"/>
    </xf>
    <xf numFmtId="0" fontId="4" fillId="0" borderId="58" xfId="0" applyNumberFormat="1" applyFont="1" applyFill="1" applyBorder="1" applyAlignment="1">
      <alignment vertical="center"/>
    </xf>
    <xf numFmtId="0" fontId="0" fillId="0" borderId="48" xfId="0" applyBorder="1" applyAlignment="1">
      <alignment vertical="center"/>
    </xf>
    <xf numFmtId="0" fontId="4" fillId="0" borderId="56" xfId="0" applyNumberFormat="1" applyFont="1" applyFill="1" applyBorder="1" applyAlignment="1">
      <alignment vertical="center"/>
    </xf>
    <xf numFmtId="0" fontId="0" fillId="0" borderId="42" xfId="0" applyBorder="1" applyAlignment="1">
      <alignment vertical="center"/>
    </xf>
    <xf numFmtId="0" fontId="0" fillId="0" borderId="40" xfId="0" applyBorder="1" applyAlignment="1">
      <alignment vertical="center" wrapText="1" shrinkToFit="1"/>
    </xf>
    <xf numFmtId="0" fontId="0" fillId="0" borderId="59" xfId="0" applyBorder="1" applyAlignment="1">
      <alignment vertical="center" wrapText="1" shrinkToFit="1"/>
    </xf>
    <xf numFmtId="0" fontId="0" fillId="0" borderId="17" xfId="0" applyBorder="1" applyAlignment="1">
      <alignment vertical="center" wrapText="1" shrinkToFit="1"/>
    </xf>
    <xf numFmtId="0" fontId="0" fillId="0" borderId="44" xfId="0" applyBorder="1" applyAlignment="1">
      <alignment vertical="center" wrapText="1" shrinkToFit="1"/>
    </xf>
    <xf numFmtId="0" fontId="0" fillId="0" borderId="43" xfId="0" applyBorder="1" applyAlignment="1">
      <alignment vertical="center" wrapText="1" shrinkToFit="1"/>
    </xf>
    <xf numFmtId="0" fontId="4" fillId="0" borderId="54" xfId="0" applyFont="1" applyFill="1" applyBorder="1" applyAlignment="1">
      <alignment horizontal="center" vertical="center"/>
    </xf>
    <xf numFmtId="0" fontId="4" fillId="0" borderId="6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133350</xdr:colOff>
      <xdr:row>7</xdr:row>
      <xdr:rowOff>9525</xdr:rowOff>
    </xdr:from>
    <xdr:to>
      <xdr:col>7</xdr:col>
      <xdr:colOff>1171575</xdr:colOff>
      <xdr:row>13</xdr:row>
      <xdr:rowOff>0</xdr:rowOff>
    </xdr:to>
    <xdr:sp macro="" textlink="">
      <xdr:nvSpPr>
        <xdr:cNvPr id="15" name="Text Box 1"/>
        <xdr:cNvSpPr txBox="1">
          <a:spLocks noChangeArrowheads="1"/>
        </xdr:cNvSpPr>
      </xdr:nvSpPr>
      <xdr:spPr bwMode="auto">
        <a:xfrm>
          <a:off x="4238625" y="3324225"/>
          <a:ext cx="5667375" cy="3067050"/>
        </a:xfrm>
        <a:prstGeom prst="rect">
          <a:avLst/>
        </a:prstGeom>
        <a:solidFill>
          <a:srgbClr val="FFFFFF"/>
        </a:solidFill>
        <a:ln w="9525">
          <a:solidFill>
            <a:srgbClr val="000000"/>
          </a:solidFill>
          <a:miter lim="800000"/>
          <a:headEnd/>
          <a:tailEnd/>
        </a:ln>
      </xdr:spPr>
      <xdr:txBody>
        <a:bodyPr vertOverflow="clip" wrap="square" lIns="72000" tIns="72000" rIns="72000" bIns="72000" anchor="t" upright="1"/>
        <a:lstStyle/>
        <a:p>
          <a:pPr algn="l" rtl="0">
            <a:defRPr sz="1000"/>
          </a:pPr>
          <a:r>
            <a:rPr lang="ja-JP" altLang="en-US" sz="1100" b="0" i="0" u="none" strike="noStrike" baseline="0">
              <a:solidFill>
                <a:srgbClr val="000000"/>
              </a:solidFill>
              <a:latin typeface="ＭＳ ゴシック"/>
              <a:ea typeface="ＭＳ ゴシック"/>
            </a:rPr>
            <a:t>　　　　　　　　　＜計算方法について＞</a:t>
          </a:r>
        </a:p>
        <a:p>
          <a:pPr algn="l" rtl="0">
            <a:defRPr sz="1000"/>
          </a:pPr>
          <a:r>
            <a:rPr lang="ja-JP" altLang="en-US" sz="900" b="0" i="0" u="none" strike="noStrike" baseline="0">
              <a:solidFill>
                <a:srgbClr val="000000"/>
              </a:solidFill>
              <a:latin typeface="ＭＳ ゴシック"/>
              <a:ea typeface="ＭＳ ゴシック"/>
            </a:rPr>
            <a:t>左に表示される最低制限価格は、以下の計算を自動計算した結果が表示されます。</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直接工事費の１０分の９．５の額＋共通仮設費の１０分の９の額</a:t>
          </a:r>
        </a:p>
        <a:p>
          <a:pPr algn="l" rtl="0">
            <a:defRPr sz="1000"/>
          </a:pPr>
          <a:r>
            <a:rPr lang="ja-JP" altLang="en-US" sz="1100" b="0" i="0" u="none" strike="noStrike" baseline="0">
              <a:solidFill>
                <a:srgbClr val="000000"/>
              </a:solidFill>
              <a:latin typeface="ＭＳ 明朝"/>
              <a:ea typeface="ＭＳ 明朝"/>
            </a:rPr>
            <a:t>　　　　＋現場管理費の１０分の８の額＋一般管理費の１０分の３の額</a:t>
          </a:r>
        </a:p>
        <a:p>
          <a:pPr algn="l" rtl="0">
            <a:defRPr sz="1000"/>
          </a:pP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予定価格（税抜き）</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8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8000"/>
              </a:solidFill>
              <a:latin typeface="ＭＳ 明朝"/>
              <a:ea typeface="ＭＳ 明朝"/>
            </a:rPr>
            <a:t>　</a:t>
          </a:r>
          <a:r>
            <a:rPr lang="ja-JP" altLang="en-US" sz="1100" b="1" i="0" u="none" strike="noStrike" baseline="0">
              <a:solidFill>
                <a:srgbClr val="008000"/>
              </a:solidFill>
              <a:latin typeface="ＭＳ 明朝"/>
              <a:ea typeface="ＭＳ 明朝"/>
            </a:rPr>
            <a:t>Ｂ）　</a:t>
          </a:r>
          <a:r>
            <a:rPr lang="en-US" altLang="ja-JP" sz="1100" b="1" i="0" u="none" strike="noStrike" baseline="0">
              <a:solidFill>
                <a:srgbClr val="000000"/>
              </a:solidFill>
              <a:latin typeface="ＭＳ 明朝"/>
              <a:ea typeface="ＭＳ 明朝"/>
            </a:rPr>
            <a:t>×</a:t>
          </a:r>
          <a:r>
            <a:rPr lang="ja-JP" altLang="en-US" sz="1100" b="1" i="0" u="none" strike="noStrike" baseline="0">
              <a:solidFill>
                <a:srgbClr val="008000"/>
              </a:solidFill>
              <a:latin typeface="ＭＳ 明朝"/>
              <a:ea typeface="ＭＳ 明朝"/>
            </a:rPr>
            <a:t>　Ｂ</a:t>
          </a:r>
          <a:r>
            <a:rPr lang="ja-JP" altLang="en-US" sz="1100" b="0" i="0" u="none" strike="noStrike" baseline="0">
              <a:solidFill>
                <a:srgbClr val="008000"/>
              </a:solidFill>
              <a:latin typeface="ＭＳ 明朝"/>
              <a:ea typeface="ＭＳ 明朝"/>
            </a:rPr>
            <a:t>　</a:t>
          </a:r>
          <a:r>
            <a:rPr lang="ja-JP" altLang="en-US" sz="1100" b="0" i="0" u="none" strike="noStrike" baseline="0">
              <a:solidFill>
                <a:srgbClr val="000000"/>
              </a:solidFill>
              <a:latin typeface="ＭＳ 明朝"/>
              <a:ea typeface="ＭＳ 明朝"/>
            </a:rPr>
            <a:t>＝　</a:t>
          </a:r>
          <a:r>
            <a:rPr lang="en-US" altLang="ja-JP" sz="800" b="0" i="0" u="none" strike="noStrike" baseline="0">
              <a:solidFill>
                <a:srgbClr val="FF0000"/>
              </a:solidFill>
              <a:latin typeface="ＭＳ 明朝"/>
              <a:ea typeface="ＭＳ 明朝"/>
            </a:rPr>
            <a:t>※</a:t>
          </a:r>
          <a:r>
            <a:rPr lang="ja-JP" altLang="en-US" sz="1100" b="0" i="0" u="none" strike="noStrike" baseline="0">
              <a:solidFill>
                <a:srgbClr val="FF0000"/>
              </a:solidFill>
              <a:latin typeface="ＭＳ 明朝"/>
              <a:ea typeface="ＭＳ 明朝"/>
            </a:rPr>
            <a:t>最低制限価格（万円止め）</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ただし、</a:t>
          </a:r>
        </a:p>
        <a:p>
          <a:pPr algn="l" rtl="0">
            <a:defRPr sz="1000"/>
          </a:pP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Ｃ</a:t>
          </a:r>
          <a:r>
            <a:rPr lang="ja-JP" altLang="en-US" sz="1100" b="0" i="0" u="none" strike="noStrike" baseline="0">
              <a:solidFill>
                <a:srgbClr val="000000"/>
              </a:solidFill>
              <a:latin typeface="ＭＳ 明朝"/>
              <a:ea typeface="ＭＳ 明朝"/>
            </a:rPr>
            <a:t>の値）が１０分の９を超える場合は、</a:t>
          </a:r>
        </a:p>
        <a:p>
          <a:pPr algn="l" rtl="0">
            <a:defRPr sz="1000"/>
          </a:pPr>
          <a:r>
            <a:rPr lang="ja-JP" altLang="en-US" sz="1100" b="0" i="0" u="none" strike="noStrike" baseline="0">
              <a:solidFill>
                <a:srgbClr val="000000"/>
              </a:solidFill>
              <a:latin typeface="ＭＳ 明朝"/>
              <a:ea typeface="ＭＳ 明朝"/>
            </a:rPr>
            <a:t>　　予定価格の１０分の９の額　</a:t>
          </a:r>
          <a:r>
            <a:rPr lang="ja-JP" altLang="en-US" sz="900" b="0" i="0" u="none" strike="noStrike" baseline="0">
              <a:solidFill>
                <a:srgbClr val="000000"/>
              </a:solidFill>
              <a:latin typeface="ＭＳ 明朝"/>
              <a:ea typeface="ＭＳ 明朝"/>
            </a:rPr>
            <a:t>→　（　Ｂ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９０％　）</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Ｃ</a:t>
          </a:r>
          <a:r>
            <a:rPr lang="ja-JP" altLang="en-US" sz="1100" b="0" i="0" u="none" strike="noStrike" baseline="0">
              <a:solidFill>
                <a:srgbClr val="000000"/>
              </a:solidFill>
              <a:latin typeface="ＭＳ 明朝"/>
              <a:ea typeface="ＭＳ 明朝"/>
            </a:rPr>
            <a:t>の値）が１０分の７．５に満たない場合は、</a:t>
          </a:r>
        </a:p>
        <a:p>
          <a:pPr algn="l" rtl="0">
            <a:defRPr sz="1000"/>
          </a:pPr>
          <a:r>
            <a:rPr lang="ja-JP" altLang="en-US" sz="1100" b="0" i="0" u="none" strike="noStrike" baseline="0">
              <a:solidFill>
                <a:srgbClr val="000000"/>
              </a:solidFill>
              <a:latin typeface="ＭＳ 明朝"/>
              <a:ea typeface="ＭＳ 明朝"/>
            </a:rPr>
            <a:t>　　予定価格の１０分の７．５の額　</a:t>
          </a:r>
          <a:r>
            <a:rPr lang="ja-JP" altLang="en-US" sz="900" b="0" i="0" u="none" strike="noStrike" baseline="0">
              <a:solidFill>
                <a:srgbClr val="000000"/>
              </a:solidFill>
              <a:latin typeface="ＭＳ 明朝"/>
              <a:ea typeface="ＭＳ 明朝"/>
            </a:rPr>
            <a:t>→　（　Ｂ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７５％　）</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FF0000"/>
              </a:solidFill>
              <a:latin typeface="ＭＳ 明朝"/>
              <a:ea typeface="ＭＳ 明朝"/>
            </a:rPr>
            <a:t>※</a:t>
          </a:r>
          <a:r>
            <a:rPr lang="ja-JP" altLang="en-US" sz="1100" b="0" i="0" u="none" strike="noStrike" baseline="0">
              <a:solidFill>
                <a:srgbClr val="FF0000"/>
              </a:solidFill>
              <a:latin typeface="ＭＳ 明朝"/>
              <a:ea typeface="ＭＳ 明朝"/>
            </a:rPr>
            <a:t>万円止めとした額が予定価格の１０分の７．５に満たない場合には</a:t>
          </a:r>
        </a:p>
        <a:p>
          <a:pPr algn="l" rtl="0">
            <a:defRPr sz="1000"/>
          </a:pPr>
          <a:r>
            <a:rPr lang="ja-JP" altLang="en-US" sz="1100" b="0" i="0" u="none" strike="noStrike" baseline="0">
              <a:solidFill>
                <a:srgbClr val="FF0000"/>
              </a:solidFill>
              <a:latin typeface="ＭＳ 明朝"/>
              <a:ea typeface="ＭＳ 明朝"/>
            </a:rPr>
            <a:t>　予定価格の１０分の７．５（円未満は切り捨て）</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p>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2"/>
  <dimension ref="A1:AA62"/>
  <sheetViews>
    <sheetView topLeftCell="Q13" workbookViewId="0">
      <selection activeCell="R27" sqref="R26:R27"/>
    </sheetView>
  </sheetViews>
  <sheetFormatPr defaultRowHeight="13.5"/>
  <cols>
    <col min="1" max="1" width="21.75" customWidth="1"/>
    <col min="2" max="2" width="31.375"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100" t="s">
        <v>153</v>
      </c>
    </row>
    <row r="2" spans="1:27" ht="13.5" customHeight="1" thickBot="1">
      <c r="A2" s="62" t="s">
        <v>1</v>
      </c>
      <c r="B2" s="63" t="s">
        <v>64</v>
      </c>
      <c r="C2" t="s">
        <v>2</v>
      </c>
      <c r="F2" t="s">
        <v>75</v>
      </c>
      <c r="J2" t="s">
        <v>3</v>
      </c>
      <c r="S2" t="s">
        <v>129</v>
      </c>
    </row>
    <row r="3" spans="1:27" ht="28.5" customHeight="1" thickBot="1">
      <c r="A3" s="64"/>
      <c r="B3" s="107"/>
      <c r="D3" s="72" t="s">
        <v>18</v>
      </c>
      <c r="E3" s="73">
        <v>1.88</v>
      </c>
      <c r="F3" s="24"/>
      <c r="G3" s="72">
        <v>1</v>
      </c>
      <c r="H3" s="73">
        <v>13.5</v>
      </c>
      <c r="K3" s="77" t="s">
        <v>78</v>
      </c>
      <c r="L3" s="77" t="s">
        <v>80</v>
      </c>
      <c r="M3" s="241" t="s">
        <v>81</v>
      </c>
      <c r="N3" s="242"/>
      <c r="O3" s="242"/>
      <c r="P3" s="242"/>
      <c r="Q3" s="243"/>
      <c r="T3" s="77" t="s">
        <v>79</v>
      </c>
      <c r="U3" s="77" t="s">
        <v>80</v>
      </c>
      <c r="V3" s="212" t="s">
        <v>82</v>
      </c>
      <c r="W3" s="212"/>
      <c r="X3" s="212"/>
      <c r="Y3" s="212"/>
      <c r="Z3" s="212"/>
    </row>
    <row r="4" spans="1:27" ht="14.25" thickBot="1">
      <c r="A4" s="65"/>
      <c r="B4" s="60"/>
      <c r="D4" s="74" t="s">
        <v>19</v>
      </c>
      <c r="E4" s="75">
        <v>1.38</v>
      </c>
      <c r="F4" s="24"/>
      <c r="G4" s="72">
        <v>2</v>
      </c>
      <c r="H4" s="73">
        <v>9.75</v>
      </c>
      <c r="K4" s="77" t="s">
        <v>85</v>
      </c>
      <c r="L4" s="77" t="s">
        <v>294</v>
      </c>
      <c r="M4" s="213" t="s">
        <v>61</v>
      </c>
      <c r="N4" s="214"/>
      <c r="O4" s="214"/>
      <c r="P4" s="214"/>
      <c r="Q4" s="215"/>
      <c r="T4" s="77" t="s">
        <v>83</v>
      </c>
      <c r="U4" s="77" t="s">
        <v>294</v>
      </c>
      <c r="V4" s="226" t="s">
        <v>61</v>
      </c>
      <c r="W4" s="226"/>
      <c r="X4" s="226"/>
      <c r="Y4" s="226"/>
      <c r="Z4" s="226"/>
    </row>
    <row r="5" spans="1:27" ht="14.25" thickBot="1">
      <c r="A5" s="65"/>
      <c r="B5" s="60"/>
      <c r="D5" s="74" t="s">
        <v>20</v>
      </c>
      <c r="E5" s="75">
        <v>1.38</v>
      </c>
      <c r="F5" s="24"/>
      <c r="G5" s="72">
        <v>3</v>
      </c>
      <c r="H5" s="73">
        <v>38.25</v>
      </c>
      <c r="K5" s="77" t="s">
        <v>84</v>
      </c>
      <c r="L5" s="77" t="s">
        <v>295</v>
      </c>
      <c r="M5" s="216"/>
      <c r="N5" s="217"/>
      <c r="O5" s="217"/>
      <c r="P5" s="217"/>
      <c r="Q5" s="218"/>
      <c r="T5" s="77" t="s">
        <v>84</v>
      </c>
      <c r="U5" s="77" t="s">
        <v>295</v>
      </c>
      <c r="V5" s="226"/>
      <c r="W5" s="226"/>
      <c r="X5" s="226"/>
      <c r="Y5" s="226"/>
      <c r="Z5" s="226"/>
    </row>
    <row r="6" spans="1:27" ht="14.25" thickBot="1">
      <c r="A6" s="64" t="s">
        <v>62</v>
      </c>
      <c r="B6" s="69" t="s">
        <v>130</v>
      </c>
      <c r="D6" s="74" t="s">
        <v>21</v>
      </c>
      <c r="E6" s="75">
        <v>1.38</v>
      </c>
      <c r="F6" s="24"/>
      <c r="G6" s="72">
        <v>4</v>
      </c>
      <c r="H6" s="75">
        <v>6.75</v>
      </c>
      <c r="K6" s="77" t="s">
        <v>45</v>
      </c>
      <c r="L6" s="77" t="s">
        <v>296</v>
      </c>
      <c r="M6" s="216"/>
      <c r="N6" s="217"/>
      <c r="O6" s="217"/>
      <c r="P6" s="217"/>
      <c r="Q6" s="218"/>
      <c r="T6" s="77" t="s">
        <v>45</v>
      </c>
      <c r="U6" s="77" t="s">
        <v>296</v>
      </c>
      <c r="V6" s="226"/>
      <c r="W6" s="226"/>
      <c r="X6" s="226"/>
      <c r="Y6" s="226"/>
      <c r="Z6" s="226"/>
    </row>
    <row r="7" spans="1:27" ht="14.25" thickBot="1">
      <c r="A7" s="65" t="s">
        <v>63</v>
      </c>
      <c r="B7" s="47" t="s">
        <v>117</v>
      </c>
      <c r="D7" s="74" t="s">
        <v>22</v>
      </c>
      <c r="E7" s="75">
        <v>1.38</v>
      </c>
      <c r="F7" s="24"/>
      <c r="G7" s="72">
        <v>5</v>
      </c>
      <c r="H7" s="75">
        <v>24.75</v>
      </c>
      <c r="K7" s="77" t="s">
        <v>46</v>
      </c>
      <c r="L7" s="77" t="s">
        <v>297</v>
      </c>
      <c r="M7" s="216"/>
      <c r="N7" s="217"/>
      <c r="O7" s="217"/>
      <c r="P7" s="217"/>
      <c r="Q7" s="218"/>
      <c r="T7" s="77" t="s">
        <v>46</v>
      </c>
      <c r="U7" s="77" t="s">
        <v>297</v>
      </c>
      <c r="V7" s="226"/>
      <c r="W7" s="226"/>
      <c r="X7" s="226"/>
      <c r="Y7" s="226"/>
      <c r="Z7" s="226"/>
    </row>
    <row r="8" spans="1:27" ht="14.25" thickBot="1">
      <c r="A8" s="65" t="s">
        <v>71</v>
      </c>
      <c r="B8" s="47" t="s">
        <v>170</v>
      </c>
      <c r="D8" s="74" t="s">
        <v>23</v>
      </c>
      <c r="E8" s="75">
        <v>1.38</v>
      </c>
      <c r="F8" s="24"/>
      <c r="G8" s="72">
        <v>6</v>
      </c>
      <c r="H8" s="75">
        <v>3.75</v>
      </c>
      <c r="K8" s="77" t="s">
        <v>97</v>
      </c>
      <c r="L8" s="77" t="s">
        <v>298</v>
      </c>
      <c r="M8" s="219"/>
      <c r="N8" s="220"/>
      <c r="O8" s="220"/>
      <c r="P8" s="220"/>
      <c r="Q8" s="221"/>
      <c r="T8" s="77" t="s">
        <v>126</v>
      </c>
      <c r="U8" s="77" t="s">
        <v>302</v>
      </c>
      <c r="V8" s="212"/>
      <c r="W8" s="212"/>
      <c r="X8" s="212"/>
      <c r="Y8" s="212"/>
      <c r="Z8" s="212"/>
    </row>
    <row r="9" spans="1:27" ht="14.25" thickBot="1">
      <c r="A9" s="65" t="s">
        <v>72</v>
      </c>
      <c r="B9" s="47" t="s">
        <v>282</v>
      </c>
      <c r="D9" s="74" t="s">
        <v>24</v>
      </c>
      <c r="E9" s="75">
        <v>8.1300000000000008</v>
      </c>
      <c r="F9" s="24"/>
      <c r="G9" s="72">
        <v>7</v>
      </c>
      <c r="H9" s="75">
        <v>4.5</v>
      </c>
      <c r="K9" s="77" t="s">
        <v>98</v>
      </c>
      <c r="L9" s="77" t="s">
        <v>299</v>
      </c>
      <c r="M9" s="219"/>
      <c r="N9" s="220"/>
      <c r="O9" s="220"/>
      <c r="P9" s="220"/>
      <c r="Q9" s="221"/>
      <c r="T9" s="77" t="s">
        <v>127</v>
      </c>
      <c r="U9" s="77" t="s">
        <v>303</v>
      </c>
      <c r="V9" s="212"/>
      <c r="W9" s="212"/>
      <c r="X9" s="212"/>
      <c r="Y9" s="212"/>
      <c r="Z9" s="212"/>
    </row>
    <row r="10" spans="1:27" ht="14.25" thickBot="1">
      <c r="A10" s="65" t="s">
        <v>69</v>
      </c>
      <c r="B10" s="47">
        <v>12</v>
      </c>
      <c r="D10" s="74" t="s">
        <v>25</v>
      </c>
      <c r="E10" s="75">
        <v>19.25</v>
      </c>
      <c r="F10" s="24"/>
      <c r="G10" s="72">
        <v>8</v>
      </c>
      <c r="H10" s="75">
        <v>21.75</v>
      </c>
      <c r="K10" s="77" t="s">
        <v>10</v>
      </c>
      <c r="L10" s="77" t="s">
        <v>300</v>
      </c>
      <c r="M10" s="219"/>
      <c r="N10" s="222"/>
      <c r="O10" s="222"/>
      <c r="P10" s="222"/>
      <c r="Q10" s="221"/>
      <c r="U10" t="s">
        <v>304</v>
      </c>
    </row>
    <row r="11" spans="1:27" ht="14.25" thickBot="1">
      <c r="A11" s="65" t="s">
        <v>65</v>
      </c>
      <c r="B11" s="47">
        <v>2</v>
      </c>
      <c r="D11" s="74" t="s">
        <v>26</v>
      </c>
      <c r="E11" s="75">
        <v>2.63</v>
      </c>
      <c r="F11" s="24"/>
      <c r="G11" s="72">
        <v>9</v>
      </c>
      <c r="H11" s="75">
        <v>21.75</v>
      </c>
      <c r="K11" s="77" t="s">
        <v>11</v>
      </c>
      <c r="L11" s="77" t="s">
        <v>301</v>
      </c>
      <c r="M11" s="223"/>
      <c r="N11" s="224"/>
      <c r="O11" s="224"/>
      <c r="P11" s="224"/>
      <c r="Q11" s="225"/>
      <c r="U11" t="s">
        <v>305</v>
      </c>
    </row>
    <row r="12" spans="1:27" ht="14.25" thickBot="1">
      <c r="A12" s="65" t="s">
        <v>66</v>
      </c>
      <c r="B12" s="47">
        <v>4</v>
      </c>
      <c r="D12" s="74" t="s">
        <v>27</v>
      </c>
      <c r="E12" s="75">
        <v>18</v>
      </c>
      <c r="F12" s="24"/>
      <c r="G12" s="72">
        <v>10</v>
      </c>
      <c r="H12" s="75">
        <v>21.75</v>
      </c>
      <c r="K12" t="s">
        <v>227</v>
      </c>
      <c r="T12" t="s">
        <v>128</v>
      </c>
    </row>
    <row r="13" spans="1:27" ht="27.75" customHeight="1" thickBot="1">
      <c r="A13" s="66" t="s">
        <v>67</v>
      </c>
      <c r="B13" s="47">
        <v>2</v>
      </c>
      <c r="D13" s="74" t="s">
        <v>28</v>
      </c>
      <c r="E13" s="75">
        <v>6.38</v>
      </c>
      <c r="F13" s="24"/>
      <c r="G13" s="72">
        <v>11</v>
      </c>
      <c r="H13" s="75">
        <v>21.75</v>
      </c>
      <c r="K13" s="232" t="s">
        <v>154</v>
      </c>
      <c r="L13" s="233"/>
      <c r="M13" s="234" t="s">
        <v>155</v>
      </c>
      <c r="N13" s="235"/>
      <c r="O13" s="236"/>
      <c r="P13" s="237" t="s">
        <v>50</v>
      </c>
      <c r="Q13" s="227" t="s">
        <v>55</v>
      </c>
      <c r="R13" s="229" t="s">
        <v>56</v>
      </c>
      <c r="T13" s="232" t="s">
        <v>154</v>
      </c>
      <c r="U13" s="233"/>
      <c r="V13" s="234" t="s">
        <v>155</v>
      </c>
      <c r="W13" s="235"/>
      <c r="X13" s="236"/>
      <c r="Y13" s="237" t="s">
        <v>50</v>
      </c>
      <c r="Z13" s="227" t="s">
        <v>55</v>
      </c>
      <c r="AA13" s="229" t="s">
        <v>56</v>
      </c>
    </row>
    <row r="14" spans="1:27" ht="14.25" thickBot="1">
      <c r="A14" s="65" t="s">
        <v>111</v>
      </c>
      <c r="B14" s="47">
        <v>0</v>
      </c>
      <c r="D14" s="74" t="s">
        <v>29</v>
      </c>
      <c r="E14" s="75">
        <v>5.13</v>
      </c>
      <c r="F14" s="24"/>
      <c r="G14" s="72">
        <v>12</v>
      </c>
      <c r="H14" s="75">
        <v>21.75</v>
      </c>
      <c r="K14" s="94" t="s">
        <v>0</v>
      </c>
      <c r="L14" s="95"/>
      <c r="M14" s="94" t="s">
        <v>0</v>
      </c>
      <c r="N14" s="96"/>
      <c r="O14" s="95" t="s">
        <v>74</v>
      </c>
      <c r="P14" s="239"/>
      <c r="Q14" s="240"/>
      <c r="R14" s="231"/>
      <c r="T14" s="97" t="s">
        <v>0</v>
      </c>
      <c r="U14" s="98"/>
      <c r="V14" s="97" t="s">
        <v>0</v>
      </c>
      <c r="W14" s="101"/>
      <c r="X14" s="98" t="s">
        <v>74</v>
      </c>
      <c r="Y14" s="238"/>
      <c r="Z14" s="228"/>
      <c r="AA14" s="230"/>
    </row>
    <row r="15" spans="1:27" ht="14.25" thickBot="1">
      <c r="A15" s="66" t="s">
        <v>112</v>
      </c>
      <c r="B15" s="47">
        <v>0</v>
      </c>
      <c r="D15" s="74" t="s">
        <v>30</v>
      </c>
      <c r="E15" s="75">
        <v>10.88</v>
      </c>
      <c r="F15" s="24"/>
      <c r="G15" s="72">
        <v>13</v>
      </c>
      <c r="H15" s="75">
        <v>21.75</v>
      </c>
      <c r="K15" s="30" t="s">
        <v>339</v>
      </c>
      <c r="L15" s="1" t="s">
        <v>343</v>
      </c>
      <c r="M15" s="30" t="s">
        <v>339</v>
      </c>
      <c r="N15" s="30" t="s">
        <v>348</v>
      </c>
      <c r="O15" s="30">
        <v>5</v>
      </c>
      <c r="P15" s="30" t="s">
        <v>342</v>
      </c>
      <c r="Q15" s="1" t="s">
        <v>232</v>
      </c>
      <c r="R15" s="1" t="s">
        <v>233</v>
      </c>
      <c r="T15" s="10" t="s">
        <v>5</v>
      </c>
      <c r="U15" s="77" t="s">
        <v>306</v>
      </c>
      <c r="V15" s="1" t="s">
        <v>241</v>
      </c>
      <c r="W15" s="1"/>
      <c r="X15" s="1"/>
      <c r="Y15" s="109" t="s">
        <v>51</v>
      </c>
      <c r="Z15" s="1"/>
      <c r="AA15" s="11"/>
    </row>
    <row r="16" spans="1:27" ht="14.25" thickBot="1">
      <c r="A16" s="151" t="s">
        <v>230</v>
      </c>
      <c r="B16" s="47"/>
      <c r="D16" s="74" t="s">
        <v>31</v>
      </c>
      <c r="E16" s="75">
        <v>7.13</v>
      </c>
      <c r="F16" s="24"/>
      <c r="G16" s="72">
        <v>14</v>
      </c>
      <c r="H16" s="75">
        <v>21.75</v>
      </c>
      <c r="K16" s="30" t="s">
        <v>340</v>
      </c>
      <c r="L16" s="1" t="s">
        <v>344</v>
      </c>
      <c r="M16" s="30" t="s">
        <v>340</v>
      </c>
      <c r="N16" s="30" t="s">
        <v>348</v>
      </c>
      <c r="O16" s="30">
        <v>7</v>
      </c>
      <c r="P16" s="30" t="s">
        <v>342</v>
      </c>
      <c r="Q16" s="1" t="s">
        <v>232</v>
      </c>
      <c r="R16" s="1" t="s">
        <v>233</v>
      </c>
      <c r="T16" s="10" t="s">
        <v>7</v>
      </c>
      <c r="U16" s="77" t="s">
        <v>307</v>
      </c>
      <c r="V16" s="1" t="s">
        <v>242</v>
      </c>
      <c r="W16" s="1"/>
      <c r="X16" s="1"/>
      <c r="Y16" s="109" t="s">
        <v>51</v>
      </c>
      <c r="Z16" s="1"/>
      <c r="AA16" s="11"/>
    </row>
    <row r="17" spans="1:27" ht="14.25" thickBot="1">
      <c r="A17" s="151" t="s">
        <v>231</v>
      </c>
      <c r="B17" s="70"/>
      <c r="D17" s="74" t="s">
        <v>32</v>
      </c>
      <c r="E17" s="75">
        <v>4.88</v>
      </c>
      <c r="F17" s="24"/>
      <c r="G17" s="72">
        <v>15</v>
      </c>
      <c r="H17" s="75">
        <v>21.75</v>
      </c>
      <c r="K17" s="30" t="s">
        <v>341</v>
      </c>
      <c r="L17" s="1" t="s">
        <v>345</v>
      </c>
      <c r="M17" s="30" t="s">
        <v>341</v>
      </c>
      <c r="N17" s="30" t="s">
        <v>348</v>
      </c>
      <c r="O17" s="30">
        <v>6</v>
      </c>
      <c r="P17" s="30" t="s">
        <v>342</v>
      </c>
      <c r="Q17" s="1" t="s">
        <v>232</v>
      </c>
      <c r="R17" s="1" t="s">
        <v>233</v>
      </c>
      <c r="T17" s="10" t="s">
        <v>11</v>
      </c>
      <c r="U17" s="77" t="s">
        <v>308</v>
      </c>
      <c r="V17" s="1" t="s">
        <v>244</v>
      </c>
      <c r="W17" s="1" t="s">
        <v>143</v>
      </c>
      <c r="X17" s="1"/>
      <c r="Y17" s="109" t="s">
        <v>51</v>
      </c>
      <c r="Z17" s="1"/>
      <c r="AA17" s="11"/>
    </row>
    <row r="18" spans="1:27" ht="14.25" thickBot="1">
      <c r="A18" s="148" t="s">
        <v>228</v>
      </c>
      <c r="B18" s="133" t="s">
        <v>279</v>
      </c>
      <c r="D18" s="74" t="s">
        <v>33</v>
      </c>
      <c r="E18" s="75">
        <v>13</v>
      </c>
      <c r="F18" s="24"/>
      <c r="G18" s="72">
        <v>16</v>
      </c>
      <c r="H18" s="75">
        <v>21.75</v>
      </c>
      <c r="K18" s="30" t="s">
        <v>347</v>
      </c>
      <c r="L18" s="1" t="s">
        <v>346</v>
      </c>
      <c r="M18" s="30" t="s">
        <v>347</v>
      </c>
      <c r="N18" s="30" t="s">
        <v>348</v>
      </c>
      <c r="O18" s="30">
        <v>9</v>
      </c>
      <c r="P18" s="30" t="s">
        <v>342</v>
      </c>
      <c r="Q18" s="1" t="s">
        <v>232</v>
      </c>
      <c r="R18" s="1" t="s">
        <v>233</v>
      </c>
      <c r="T18" s="10" t="s">
        <v>12</v>
      </c>
      <c r="U18" s="77" t="s">
        <v>309</v>
      </c>
      <c r="V18" s="1" t="s">
        <v>12</v>
      </c>
      <c r="W18" s="1" t="s">
        <v>150</v>
      </c>
      <c r="X18" s="1">
        <v>2</v>
      </c>
      <c r="Y18" s="109" t="s">
        <v>52</v>
      </c>
      <c r="Z18" s="1" t="s">
        <v>87</v>
      </c>
      <c r="AA18" s="11"/>
    </row>
    <row r="19" spans="1:27" ht="14.25" thickBot="1">
      <c r="A19" s="149" t="s">
        <v>229</v>
      </c>
      <c r="B19" s="47">
        <v>12</v>
      </c>
      <c r="D19" s="74" t="s">
        <v>34</v>
      </c>
      <c r="E19" s="75">
        <v>14.38</v>
      </c>
      <c r="F19" s="24"/>
      <c r="G19" s="72">
        <v>17</v>
      </c>
      <c r="H19" s="75">
        <v>21.75</v>
      </c>
      <c r="K19" s="30" t="s">
        <v>349</v>
      </c>
      <c r="L19" s="1" t="s">
        <v>350</v>
      </c>
      <c r="M19" s="30" t="s">
        <v>349</v>
      </c>
      <c r="N19" s="30" t="s">
        <v>348</v>
      </c>
      <c r="O19" s="30">
        <v>3</v>
      </c>
      <c r="P19" s="30" t="s">
        <v>342</v>
      </c>
      <c r="Q19" s="1" t="s">
        <v>232</v>
      </c>
      <c r="R19" s="1" t="s">
        <v>233</v>
      </c>
      <c r="T19" s="10" t="s">
        <v>13</v>
      </c>
      <c r="U19" s="77" t="s">
        <v>310</v>
      </c>
      <c r="V19" s="1" t="s">
        <v>245</v>
      </c>
      <c r="W19" s="1" t="s">
        <v>280</v>
      </c>
      <c r="X19" s="1">
        <v>1</v>
      </c>
      <c r="Y19" s="109" t="s">
        <v>52</v>
      </c>
      <c r="Z19" s="1" t="s">
        <v>87</v>
      </c>
      <c r="AA19" s="11"/>
    </row>
    <row r="20" spans="1:27" ht="14.25" thickBot="1">
      <c r="A20" s="149" t="s">
        <v>66</v>
      </c>
      <c r="B20" s="47">
        <v>34</v>
      </c>
      <c r="D20" s="74" t="s">
        <v>35</v>
      </c>
      <c r="E20" s="75">
        <v>2.13</v>
      </c>
      <c r="F20" s="24"/>
      <c r="G20" s="72">
        <v>18</v>
      </c>
      <c r="H20" s="75">
        <v>21.75</v>
      </c>
      <c r="T20" s="31" t="s">
        <v>133</v>
      </c>
      <c r="U20" s="77" t="s">
        <v>311</v>
      </c>
      <c r="V20" s="30" t="s">
        <v>166</v>
      </c>
      <c r="W20" s="30" t="s">
        <v>281</v>
      </c>
      <c r="X20" s="30">
        <v>2</v>
      </c>
      <c r="Y20" s="137" t="s">
        <v>93</v>
      </c>
      <c r="Z20" s="30" t="s">
        <v>76</v>
      </c>
      <c r="AA20" s="23"/>
    </row>
    <row r="21" spans="1:27" ht="29.25" customHeight="1" thickBot="1">
      <c r="A21" s="150" t="s">
        <v>67</v>
      </c>
      <c r="B21" s="71">
        <v>2</v>
      </c>
      <c r="D21" s="74" t="s">
        <v>36</v>
      </c>
      <c r="E21" s="75">
        <v>2.63</v>
      </c>
      <c r="F21" s="24"/>
      <c r="G21" s="72">
        <v>19</v>
      </c>
      <c r="H21" s="75">
        <v>21.75</v>
      </c>
      <c r="T21" s="31" t="s">
        <v>165</v>
      </c>
      <c r="U21" s="77" t="s">
        <v>312</v>
      </c>
      <c r="V21" s="30"/>
      <c r="W21" s="30"/>
      <c r="X21" s="30"/>
      <c r="Y21" s="137" t="s">
        <v>93</v>
      </c>
      <c r="Z21" s="30"/>
      <c r="AA21" s="23"/>
    </row>
    <row r="22" spans="1:27" ht="27.75" customHeight="1" thickBot="1">
      <c r="D22" s="74" t="s">
        <v>37</v>
      </c>
      <c r="E22" s="75">
        <v>12.75</v>
      </c>
      <c r="F22" s="24"/>
      <c r="G22" s="72">
        <v>20</v>
      </c>
      <c r="H22" s="75">
        <v>21.75</v>
      </c>
      <c r="T22" s="31" t="s">
        <v>163</v>
      </c>
      <c r="U22" s="77" t="s">
        <v>313</v>
      </c>
      <c r="V22" s="1" t="s">
        <v>167</v>
      </c>
      <c r="W22" s="1" t="s">
        <v>281</v>
      </c>
      <c r="X22" s="1">
        <v>1</v>
      </c>
      <c r="Y22" s="137" t="s">
        <v>93</v>
      </c>
      <c r="Z22" s="1" t="s">
        <v>76</v>
      </c>
      <c r="AA22" s="11"/>
    </row>
    <row r="23" spans="1:27" ht="14.25" thickBot="1">
      <c r="D23" s="74" t="s">
        <v>38</v>
      </c>
      <c r="E23" s="75">
        <v>2</v>
      </c>
      <c r="F23" s="24"/>
      <c r="G23" s="72">
        <v>21</v>
      </c>
      <c r="H23" s="75">
        <v>21.75</v>
      </c>
      <c r="T23" s="31" t="s">
        <v>164</v>
      </c>
      <c r="U23" s="77" t="s">
        <v>314</v>
      </c>
      <c r="V23" s="1"/>
      <c r="W23" s="1"/>
      <c r="X23" s="1"/>
      <c r="Y23" s="137" t="s">
        <v>93</v>
      </c>
      <c r="Z23" s="1"/>
      <c r="AA23" s="11"/>
    </row>
    <row r="24" spans="1:27" ht="14.25" thickBot="1">
      <c r="D24" s="74" t="s">
        <v>39</v>
      </c>
      <c r="E24" s="75">
        <v>8.3800000000000008</v>
      </c>
      <c r="F24" s="24"/>
      <c r="G24" s="72">
        <v>22</v>
      </c>
      <c r="H24" s="75">
        <v>21.75</v>
      </c>
    </row>
    <row r="25" spans="1:27" ht="14.25" thickBot="1">
      <c r="D25" s="74" t="s">
        <v>43</v>
      </c>
      <c r="E25" s="75">
        <v>8.3800000000000008</v>
      </c>
      <c r="F25" s="24"/>
      <c r="G25" s="72">
        <v>23</v>
      </c>
      <c r="H25" s="75">
        <v>21.75</v>
      </c>
    </row>
    <row r="26" spans="1:27" ht="14.25" thickBot="1">
      <c r="D26" s="74" t="s">
        <v>40</v>
      </c>
      <c r="E26" s="75">
        <v>8.3800000000000008</v>
      </c>
      <c r="F26" s="24"/>
      <c r="G26" s="72">
        <v>24</v>
      </c>
      <c r="H26" s="75">
        <v>21.75</v>
      </c>
    </row>
    <row r="27" spans="1:27" ht="14.25" thickBot="1">
      <c r="D27" s="74" t="s">
        <v>41</v>
      </c>
      <c r="E27" s="75">
        <v>8.3800000000000008</v>
      </c>
      <c r="F27" s="24"/>
      <c r="G27" s="72">
        <v>25</v>
      </c>
      <c r="H27" s="75">
        <v>21.75</v>
      </c>
    </row>
    <row r="28" spans="1:27" ht="14.25" thickBot="1">
      <c r="D28" s="74" t="s">
        <v>42</v>
      </c>
      <c r="E28" s="75">
        <v>8.3800000000000008</v>
      </c>
      <c r="F28" s="24"/>
      <c r="G28" s="72">
        <v>26</v>
      </c>
      <c r="H28" s="75">
        <v>21.75</v>
      </c>
    </row>
    <row r="29" spans="1:27" ht="27" customHeight="1" thickBot="1">
      <c r="D29" s="74"/>
      <c r="E29" s="75">
        <v>8.3800000000000008</v>
      </c>
      <c r="G29" s="72">
        <v>27</v>
      </c>
      <c r="H29" s="75">
        <v>21.75</v>
      </c>
    </row>
    <row r="30" spans="1:27" ht="14.25" thickBot="1">
      <c r="D30" s="74"/>
      <c r="E30" s="75">
        <v>8.3800000000000008</v>
      </c>
      <c r="G30" s="72">
        <v>28</v>
      </c>
      <c r="H30" s="75">
        <v>9</v>
      </c>
    </row>
    <row r="31" spans="1:27">
      <c r="D31" s="74"/>
      <c r="E31" s="75">
        <v>8.3800000000000008</v>
      </c>
      <c r="G31" s="72">
        <v>29</v>
      </c>
      <c r="H31" s="75">
        <v>18</v>
      </c>
    </row>
    <row r="32" spans="1:27" ht="57.75" customHeight="1">
      <c r="H32" s="54">
        <v>42</v>
      </c>
    </row>
    <row r="33" spans="8:8" ht="57.75" customHeight="1">
      <c r="H33" s="54">
        <v>10.5</v>
      </c>
    </row>
    <row r="34" spans="8:8">
      <c r="H34" s="54">
        <v>33.75</v>
      </c>
    </row>
    <row r="35" spans="8:8">
      <c r="H35" s="54">
        <v>21</v>
      </c>
    </row>
    <row r="36" spans="8:8" ht="28.5" customHeight="1">
      <c r="H36" s="54">
        <v>23.25</v>
      </c>
    </row>
    <row r="37" spans="8:8" ht="27.75" customHeight="1">
      <c r="H37" s="54">
        <v>13.5</v>
      </c>
    </row>
    <row r="38" spans="8:8">
      <c r="H38" s="54">
        <v>27</v>
      </c>
    </row>
    <row r="39" spans="8:8">
      <c r="H39" s="54">
        <v>13.5</v>
      </c>
    </row>
    <row r="40" spans="8:8">
      <c r="H40" s="54">
        <v>27</v>
      </c>
    </row>
    <row r="41" spans="8:8">
      <c r="H41" s="54">
        <v>13.5</v>
      </c>
    </row>
    <row r="42" spans="8:8">
      <c r="H42" s="54">
        <v>27</v>
      </c>
    </row>
    <row r="43" spans="8:8">
      <c r="H43" s="54">
        <v>13.5</v>
      </c>
    </row>
    <row r="44" spans="8:8" ht="26.25" customHeight="1">
      <c r="H44" s="54">
        <v>27</v>
      </c>
    </row>
    <row r="45" spans="8:8">
      <c r="H45" s="54">
        <v>13.5</v>
      </c>
    </row>
    <row r="46" spans="8:8">
      <c r="H46" s="54">
        <v>27</v>
      </c>
    </row>
    <row r="47" spans="8:8">
      <c r="H47" s="54">
        <v>13.5</v>
      </c>
    </row>
    <row r="48" spans="8:8">
      <c r="H48" s="54">
        <v>27</v>
      </c>
    </row>
    <row r="49" spans="8:8">
      <c r="H49" s="54">
        <v>13.5</v>
      </c>
    </row>
    <row r="50" spans="8:8">
      <c r="H50" s="54">
        <v>27</v>
      </c>
    </row>
    <row r="51" spans="8:8">
      <c r="H51" s="54">
        <v>13.5</v>
      </c>
    </row>
    <row r="52" spans="8:8">
      <c r="H52" s="54">
        <v>27</v>
      </c>
    </row>
    <row r="53" spans="8:8">
      <c r="H53" s="54">
        <v>13.5</v>
      </c>
    </row>
    <row r="54" spans="8:8">
      <c r="H54" s="54">
        <v>27</v>
      </c>
    </row>
    <row r="55" spans="8:8">
      <c r="H55" s="54">
        <v>13.5</v>
      </c>
    </row>
    <row r="56" spans="8:8">
      <c r="H56" s="54">
        <v>27</v>
      </c>
    </row>
    <row r="57" spans="8:8">
      <c r="H57" s="54">
        <v>13.5</v>
      </c>
    </row>
    <row r="58" spans="8:8">
      <c r="H58" s="54">
        <v>27</v>
      </c>
    </row>
    <row r="59" spans="8:8">
      <c r="H59" s="54">
        <v>13.5</v>
      </c>
    </row>
    <row r="60" spans="8:8">
      <c r="H60" s="54">
        <v>27</v>
      </c>
    </row>
    <row r="61" spans="8:8">
      <c r="H61" s="54">
        <v>10.5</v>
      </c>
    </row>
    <row r="62" spans="8:8">
      <c r="H62" s="54">
        <v>15.75</v>
      </c>
    </row>
  </sheetData>
  <mergeCells count="14">
    <mergeCell ref="K13:L13"/>
    <mergeCell ref="M13:O13"/>
    <mergeCell ref="P13:P14"/>
    <mergeCell ref="Q13:Q14"/>
    <mergeCell ref="M3:Q3"/>
    <mergeCell ref="V3:Z3"/>
    <mergeCell ref="M4:Q11"/>
    <mergeCell ref="V4:Z9"/>
    <mergeCell ref="Z13:Z14"/>
    <mergeCell ref="AA13:AA14"/>
    <mergeCell ref="R13:R14"/>
    <mergeCell ref="T13:U13"/>
    <mergeCell ref="V13:X13"/>
    <mergeCell ref="Y13:Y14"/>
  </mergeCells>
  <phoneticPr fontId="2"/>
  <pageMargins left="0.5" right="0.36" top="0.98399999999999999" bottom="0.98399999999999999" header="0.51200000000000001" footer="0.51200000000000001"/>
  <pageSetup paperSize="9" scale="50"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A45"/>
  <sheetViews>
    <sheetView topLeftCell="A22" workbookViewId="0">
      <selection activeCell="V31" sqref="V31"/>
    </sheetView>
  </sheetViews>
  <sheetFormatPr defaultRowHeight="13.5"/>
  <cols>
    <col min="1" max="1" width="19" customWidth="1"/>
    <col min="2" max="2" width="29.875" bestFit="1"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100" t="s">
        <v>153</v>
      </c>
    </row>
    <row r="2" spans="1:27" ht="13.5" customHeight="1" thickBot="1">
      <c r="A2" s="62" t="s">
        <v>1</v>
      </c>
      <c r="B2" s="63" t="s">
        <v>64</v>
      </c>
      <c r="C2" t="s">
        <v>2</v>
      </c>
      <c r="F2" t="s">
        <v>75</v>
      </c>
      <c r="J2" t="s">
        <v>3</v>
      </c>
      <c r="S2" t="s">
        <v>16</v>
      </c>
    </row>
    <row r="3" spans="1:27" ht="14.25" thickBot="1">
      <c r="A3" s="64"/>
      <c r="B3" s="107"/>
      <c r="D3" s="72" t="s">
        <v>18</v>
      </c>
      <c r="E3" s="73">
        <v>3.13</v>
      </c>
      <c r="F3" s="24"/>
      <c r="G3" s="72">
        <v>1</v>
      </c>
      <c r="H3" s="73">
        <v>13</v>
      </c>
      <c r="K3" s="77" t="s">
        <v>78</v>
      </c>
      <c r="L3" s="77" t="s">
        <v>80</v>
      </c>
      <c r="M3" s="241" t="s">
        <v>81</v>
      </c>
      <c r="N3" s="242"/>
      <c r="O3" s="242"/>
      <c r="P3" s="242"/>
      <c r="Q3" s="243"/>
      <c r="T3" s="77" t="s">
        <v>79</v>
      </c>
      <c r="U3" s="77" t="s">
        <v>175</v>
      </c>
      <c r="V3" s="212" t="s">
        <v>82</v>
      </c>
      <c r="W3" s="212"/>
      <c r="X3" s="212"/>
      <c r="Y3" s="212"/>
      <c r="Z3" s="212"/>
    </row>
    <row r="4" spans="1:27" ht="14.25" thickBot="1">
      <c r="A4" s="65"/>
      <c r="B4" s="60"/>
      <c r="D4" s="74" t="s">
        <v>19</v>
      </c>
      <c r="E4" s="75">
        <v>26.75</v>
      </c>
      <c r="F4" s="24"/>
      <c r="G4" s="74">
        <v>2</v>
      </c>
      <c r="H4" s="73">
        <v>15</v>
      </c>
      <c r="K4" s="77" t="s">
        <v>85</v>
      </c>
      <c r="L4" s="77" t="s">
        <v>80</v>
      </c>
      <c r="M4" s="213" t="s">
        <v>61</v>
      </c>
      <c r="N4" s="214"/>
      <c r="O4" s="214"/>
      <c r="P4" s="214"/>
      <c r="Q4" s="215"/>
      <c r="T4" s="77" t="s">
        <v>83</v>
      </c>
      <c r="U4" s="77" t="s">
        <v>185</v>
      </c>
      <c r="V4" s="213" t="s">
        <v>172</v>
      </c>
      <c r="W4" s="214"/>
      <c r="X4" s="214"/>
      <c r="Y4" s="214"/>
      <c r="Z4" s="214"/>
    </row>
    <row r="5" spans="1:27">
      <c r="A5" s="65"/>
      <c r="B5" s="47"/>
      <c r="D5" s="74" t="s">
        <v>20</v>
      </c>
      <c r="E5" s="75">
        <v>26.38</v>
      </c>
      <c r="F5" s="24"/>
      <c r="G5" s="74">
        <v>3</v>
      </c>
      <c r="H5" s="73">
        <v>28.5</v>
      </c>
      <c r="K5" s="77" t="s">
        <v>84</v>
      </c>
      <c r="L5" s="77" t="s">
        <v>136</v>
      </c>
      <c r="M5" s="216"/>
      <c r="N5" s="217"/>
      <c r="O5" s="217"/>
      <c r="P5" s="217"/>
      <c r="Q5" s="218"/>
      <c r="T5" s="77" t="s">
        <v>84</v>
      </c>
      <c r="U5" s="77" t="s">
        <v>191</v>
      </c>
      <c r="V5" s="216"/>
      <c r="W5" s="217"/>
      <c r="X5" s="217"/>
      <c r="Y5" s="217"/>
      <c r="Z5" s="217"/>
    </row>
    <row r="6" spans="1:27">
      <c r="A6" s="64" t="s">
        <v>62</v>
      </c>
      <c r="B6" s="68" t="s">
        <v>131</v>
      </c>
      <c r="D6" s="74" t="s">
        <v>21</v>
      </c>
      <c r="E6" s="75">
        <v>13.38</v>
      </c>
      <c r="F6" s="24"/>
      <c r="G6" s="74">
        <v>4</v>
      </c>
      <c r="H6" s="75">
        <v>27</v>
      </c>
      <c r="K6" s="77" t="s">
        <v>45</v>
      </c>
      <c r="L6" s="77" t="s">
        <v>110</v>
      </c>
      <c r="M6" s="216"/>
      <c r="N6" s="217"/>
      <c r="O6" s="217"/>
      <c r="P6" s="217"/>
      <c r="Q6" s="218"/>
      <c r="T6" s="77" t="s">
        <v>45</v>
      </c>
      <c r="U6" s="77" t="s">
        <v>257</v>
      </c>
      <c r="V6" s="216"/>
      <c r="W6" s="217"/>
      <c r="X6" s="217"/>
      <c r="Y6" s="217"/>
      <c r="Z6" s="217"/>
    </row>
    <row r="7" spans="1:27">
      <c r="A7" s="65" t="s">
        <v>63</v>
      </c>
      <c r="B7" s="47" t="s">
        <v>68</v>
      </c>
      <c r="D7" s="74" t="s">
        <v>22</v>
      </c>
      <c r="E7" s="75">
        <v>14</v>
      </c>
      <c r="F7" s="24"/>
      <c r="G7" s="74">
        <v>5</v>
      </c>
      <c r="H7" s="75">
        <v>21.75</v>
      </c>
      <c r="K7" s="77" t="s">
        <v>46</v>
      </c>
      <c r="L7" s="77" t="s">
        <v>186</v>
      </c>
      <c r="M7" s="216"/>
      <c r="N7" s="217"/>
      <c r="O7" s="217"/>
      <c r="P7" s="217"/>
      <c r="Q7" s="218"/>
      <c r="T7" s="77" t="s">
        <v>46</v>
      </c>
      <c r="U7" s="77" t="s">
        <v>258</v>
      </c>
      <c r="V7" s="216"/>
      <c r="W7" s="217"/>
      <c r="X7" s="217"/>
      <c r="Y7" s="217"/>
      <c r="Z7" s="217"/>
    </row>
    <row r="8" spans="1:27">
      <c r="A8" s="65" t="s">
        <v>71</v>
      </c>
      <c r="B8" s="47" t="s">
        <v>73</v>
      </c>
      <c r="D8" s="74" t="s">
        <v>23</v>
      </c>
      <c r="E8" s="75">
        <v>16.63</v>
      </c>
      <c r="F8" s="24"/>
      <c r="G8" s="74">
        <v>6</v>
      </c>
      <c r="H8" s="75">
        <v>15</v>
      </c>
      <c r="K8" s="77" t="s">
        <v>97</v>
      </c>
      <c r="L8" s="77" t="s">
        <v>143</v>
      </c>
      <c r="M8" s="219"/>
      <c r="N8" s="220"/>
      <c r="O8" s="220"/>
      <c r="P8" s="220"/>
      <c r="Q8" s="221"/>
      <c r="T8" s="77" t="s">
        <v>126</v>
      </c>
      <c r="U8" s="77" t="s">
        <v>259</v>
      </c>
      <c r="V8" s="219"/>
      <c r="W8" s="220"/>
      <c r="X8" s="220"/>
      <c r="Y8" s="220"/>
      <c r="Z8" s="220"/>
    </row>
    <row r="9" spans="1:27">
      <c r="A9" s="65" t="s">
        <v>72</v>
      </c>
      <c r="B9" s="47" t="s">
        <v>291</v>
      </c>
      <c r="D9" s="74" t="s">
        <v>24</v>
      </c>
      <c r="E9" s="75">
        <v>18</v>
      </c>
      <c r="F9" s="24"/>
      <c r="G9" s="74">
        <v>7</v>
      </c>
      <c r="H9" s="75">
        <v>15</v>
      </c>
      <c r="K9" s="77" t="s">
        <v>98</v>
      </c>
      <c r="L9" s="77" t="s">
        <v>256</v>
      </c>
      <c r="M9" s="219"/>
      <c r="N9" s="220"/>
      <c r="O9" s="220"/>
      <c r="P9" s="220"/>
      <c r="Q9" s="221"/>
      <c r="T9" s="77" t="s">
        <v>127</v>
      </c>
      <c r="U9" s="77" t="s">
        <v>260</v>
      </c>
      <c r="V9" s="219"/>
      <c r="W9" s="220"/>
      <c r="X9" s="220"/>
      <c r="Y9" s="220"/>
      <c r="Z9" s="220"/>
    </row>
    <row r="10" spans="1:27">
      <c r="A10" s="65" t="s">
        <v>69</v>
      </c>
      <c r="B10" s="47">
        <v>12</v>
      </c>
      <c r="D10" s="74" t="s">
        <v>25</v>
      </c>
      <c r="E10" s="75">
        <v>0</v>
      </c>
      <c r="F10" s="24"/>
      <c r="G10" s="74">
        <v>8</v>
      </c>
      <c r="H10" s="75">
        <v>15</v>
      </c>
      <c r="K10" s="77" t="s">
        <v>10</v>
      </c>
      <c r="L10" s="77" t="s">
        <v>109</v>
      </c>
      <c r="M10" s="219"/>
      <c r="N10" s="222"/>
      <c r="O10" s="222"/>
      <c r="P10" s="222"/>
      <c r="Q10" s="221"/>
      <c r="T10" s="77" t="s">
        <v>14</v>
      </c>
      <c r="U10" s="77" t="s">
        <v>261</v>
      </c>
      <c r="V10" s="244"/>
      <c r="W10" s="245"/>
      <c r="X10" s="245"/>
      <c r="Y10" s="245"/>
      <c r="Z10" s="245"/>
    </row>
    <row r="11" spans="1:27">
      <c r="A11" s="65" t="s">
        <v>65</v>
      </c>
      <c r="B11" s="47">
        <v>3</v>
      </c>
      <c r="D11" s="74" t="s">
        <v>26</v>
      </c>
      <c r="E11" s="75">
        <v>12.63</v>
      </c>
      <c r="F11" s="24"/>
      <c r="G11" s="74">
        <v>9</v>
      </c>
      <c r="H11" s="75">
        <v>15</v>
      </c>
      <c r="K11" s="77" t="s">
        <v>11</v>
      </c>
      <c r="L11" s="77" t="s">
        <v>148</v>
      </c>
      <c r="M11" s="223"/>
      <c r="N11" s="224"/>
      <c r="O11" s="224"/>
      <c r="P11" s="224"/>
      <c r="Q11" s="225"/>
      <c r="T11" s="77" t="s">
        <v>15</v>
      </c>
      <c r="U11" s="77" t="s">
        <v>190</v>
      </c>
      <c r="V11" s="244"/>
      <c r="W11" s="245"/>
      <c r="X11" s="245"/>
      <c r="Y11" s="245"/>
      <c r="Z11" s="245"/>
    </row>
    <row r="12" spans="1:27" ht="14.25" thickBot="1">
      <c r="A12" s="65" t="s">
        <v>66</v>
      </c>
      <c r="B12" s="47">
        <v>5</v>
      </c>
      <c r="D12" s="74" t="s">
        <v>27</v>
      </c>
      <c r="E12" s="75">
        <v>24.63</v>
      </c>
      <c r="F12" s="24"/>
      <c r="G12" s="74">
        <v>10</v>
      </c>
      <c r="H12" s="75">
        <v>15</v>
      </c>
      <c r="K12" t="s">
        <v>77</v>
      </c>
      <c r="T12" t="s">
        <v>128</v>
      </c>
    </row>
    <row r="13" spans="1:27" ht="27.75" customHeight="1">
      <c r="A13" s="66" t="s">
        <v>67</v>
      </c>
      <c r="B13" s="70">
        <v>2</v>
      </c>
      <c r="D13" s="74" t="s">
        <v>28</v>
      </c>
      <c r="E13" s="75">
        <v>3</v>
      </c>
      <c r="F13" s="24"/>
      <c r="G13" s="74">
        <v>11</v>
      </c>
      <c r="H13" s="75">
        <v>15</v>
      </c>
      <c r="K13" s="232" t="s">
        <v>154</v>
      </c>
      <c r="L13" s="233"/>
      <c r="M13" s="234" t="s">
        <v>155</v>
      </c>
      <c r="N13" s="235"/>
      <c r="O13" s="236"/>
      <c r="P13" s="237" t="s">
        <v>50</v>
      </c>
      <c r="Q13" s="227" t="s">
        <v>55</v>
      </c>
      <c r="R13" s="229" t="s">
        <v>56</v>
      </c>
      <c r="T13" s="232" t="s">
        <v>154</v>
      </c>
      <c r="U13" s="233"/>
      <c r="V13" s="234" t="s">
        <v>155</v>
      </c>
      <c r="W13" s="235"/>
      <c r="X13" s="236"/>
      <c r="Y13" s="237" t="s">
        <v>50</v>
      </c>
      <c r="Z13" s="227" t="s">
        <v>55</v>
      </c>
      <c r="AA13" s="229" t="s">
        <v>56</v>
      </c>
    </row>
    <row r="14" spans="1:27" ht="14.25" thickBot="1">
      <c r="A14" s="65" t="s">
        <v>111</v>
      </c>
      <c r="B14" s="47">
        <v>1</v>
      </c>
      <c r="D14" s="74" t="s">
        <v>29</v>
      </c>
      <c r="E14" s="75">
        <v>0.31</v>
      </c>
      <c r="F14" s="24"/>
      <c r="G14" s="74">
        <v>12</v>
      </c>
      <c r="H14" s="75">
        <v>15</v>
      </c>
      <c r="K14" s="94" t="s">
        <v>0</v>
      </c>
      <c r="L14" s="95"/>
      <c r="M14" s="94" t="s">
        <v>0</v>
      </c>
      <c r="N14" s="96"/>
      <c r="O14" s="95" t="s">
        <v>74</v>
      </c>
      <c r="P14" s="239"/>
      <c r="Q14" s="240"/>
      <c r="R14" s="231"/>
      <c r="T14" s="97" t="s">
        <v>0</v>
      </c>
      <c r="U14" s="98" t="s">
        <v>74</v>
      </c>
      <c r="V14" s="94" t="s">
        <v>0</v>
      </c>
      <c r="W14" s="96"/>
      <c r="X14" s="95" t="s">
        <v>74</v>
      </c>
      <c r="Y14" s="238"/>
      <c r="Z14" s="228"/>
      <c r="AA14" s="230"/>
    </row>
    <row r="15" spans="1:27" ht="27.75" thickBot="1">
      <c r="A15" s="67" t="s">
        <v>112</v>
      </c>
      <c r="B15" s="71">
        <v>0</v>
      </c>
      <c r="D15" s="74" t="s">
        <v>30</v>
      </c>
      <c r="E15" s="75">
        <v>1.25</v>
      </c>
      <c r="F15" s="24"/>
      <c r="G15" s="74">
        <v>13</v>
      </c>
      <c r="H15" s="75">
        <v>15</v>
      </c>
      <c r="K15" s="8" t="s">
        <v>4</v>
      </c>
      <c r="L15" s="81" t="s">
        <v>262</v>
      </c>
      <c r="M15" s="8" t="s">
        <v>17</v>
      </c>
      <c r="N15" s="25" t="s">
        <v>138</v>
      </c>
      <c r="O15" s="9">
        <v>2</v>
      </c>
      <c r="P15" s="16" t="s">
        <v>51</v>
      </c>
      <c r="Q15" s="3" t="s">
        <v>57</v>
      </c>
      <c r="R15" s="9" t="s">
        <v>58</v>
      </c>
      <c r="T15" s="22" t="s">
        <v>83</v>
      </c>
      <c r="U15" s="78" t="s">
        <v>264</v>
      </c>
      <c r="V15" s="22" t="s">
        <v>44</v>
      </c>
      <c r="W15" s="28" t="s">
        <v>293</v>
      </c>
      <c r="X15" s="20">
        <v>3</v>
      </c>
      <c r="Y15" s="21" t="s">
        <v>53</v>
      </c>
      <c r="Z15" s="2" t="s">
        <v>44</v>
      </c>
      <c r="AA15" s="23" t="s">
        <v>59</v>
      </c>
    </row>
    <row r="16" spans="1:27">
      <c r="D16" s="74" t="s">
        <v>31</v>
      </c>
      <c r="E16" s="75">
        <v>14.75</v>
      </c>
      <c r="F16" s="24"/>
      <c r="G16" s="74">
        <v>14</v>
      </c>
      <c r="H16" s="75">
        <v>15</v>
      </c>
      <c r="K16" s="10" t="s">
        <v>5</v>
      </c>
      <c r="L16" s="80" t="s">
        <v>263</v>
      </c>
      <c r="M16" s="10"/>
      <c r="N16" s="26"/>
      <c r="O16" s="11"/>
      <c r="P16" s="17"/>
      <c r="Q16" s="1"/>
      <c r="R16" s="11"/>
      <c r="T16" s="4" t="s">
        <v>4</v>
      </c>
      <c r="U16" s="79" t="s">
        <v>265</v>
      </c>
      <c r="V16" s="8" t="s">
        <v>47</v>
      </c>
      <c r="W16" s="25" t="s">
        <v>19</v>
      </c>
      <c r="X16" s="9">
        <v>1</v>
      </c>
      <c r="Y16" s="19" t="s">
        <v>51</v>
      </c>
      <c r="Z16" s="5" t="s">
        <v>57</v>
      </c>
      <c r="AA16" s="6"/>
    </row>
    <row r="17" spans="4:27" ht="27.75" thickBot="1">
      <c r="D17" s="74" t="s">
        <v>32</v>
      </c>
      <c r="E17" s="75">
        <v>1.25</v>
      </c>
      <c r="F17" s="24"/>
      <c r="G17" s="74">
        <v>15</v>
      </c>
      <c r="H17" s="75">
        <v>15</v>
      </c>
      <c r="K17" s="12" t="s">
        <v>83</v>
      </c>
      <c r="L17" s="89" t="s">
        <v>237</v>
      </c>
      <c r="M17" s="12" t="s">
        <v>44</v>
      </c>
      <c r="N17" s="27" t="s">
        <v>19</v>
      </c>
      <c r="O17" s="15">
        <v>3</v>
      </c>
      <c r="P17" s="18" t="s">
        <v>51</v>
      </c>
      <c r="Q17" s="13" t="s">
        <v>88</v>
      </c>
      <c r="R17" s="14" t="s">
        <v>60</v>
      </c>
      <c r="T17" s="10" t="s">
        <v>5</v>
      </c>
      <c r="U17" s="80" t="s">
        <v>266</v>
      </c>
      <c r="V17" s="10" t="s">
        <v>242</v>
      </c>
      <c r="W17" s="26"/>
      <c r="X17" s="11"/>
      <c r="Y17" s="17" t="s">
        <v>51</v>
      </c>
      <c r="Z17" s="1"/>
      <c r="AA17" s="11"/>
    </row>
    <row r="18" spans="4:27">
      <c r="D18" s="74" t="s">
        <v>33</v>
      </c>
      <c r="E18" s="75">
        <v>0.31</v>
      </c>
      <c r="F18" s="24"/>
      <c r="G18" s="74">
        <v>16</v>
      </c>
      <c r="H18" s="75">
        <v>15</v>
      </c>
      <c r="T18" s="10" t="s">
        <v>6</v>
      </c>
      <c r="U18" s="80" t="s">
        <v>240</v>
      </c>
      <c r="V18" s="10" t="s">
        <v>48</v>
      </c>
      <c r="W18" s="26" t="s">
        <v>19</v>
      </c>
      <c r="X18" s="11">
        <v>2</v>
      </c>
      <c r="Y18" s="17" t="s">
        <v>51</v>
      </c>
      <c r="Z18" s="1" t="s">
        <v>76</v>
      </c>
      <c r="AA18" s="11"/>
    </row>
    <row r="19" spans="4:27">
      <c r="D19" s="74" t="s">
        <v>34</v>
      </c>
      <c r="E19" s="75">
        <v>17.63</v>
      </c>
      <c r="F19" s="24"/>
      <c r="G19" s="74">
        <v>17</v>
      </c>
      <c r="H19" s="75">
        <v>15</v>
      </c>
      <c r="T19" s="10" t="s">
        <v>7</v>
      </c>
      <c r="U19" s="80" t="s">
        <v>267</v>
      </c>
      <c r="V19" s="10" t="s">
        <v>247</v>
      </c>
      <c r="W19" s="26"/>
      <c r="X19" s="11"/>
      <c r="Y19" s="17" t="s">
        <v>51</v>
      </c>
      <c r="Z19" s="1"/>
      <c r="AA19" s="11"/>
    </row>
    <row r="20" spans="4:27">
      <c r="D20" s="74" t="s">
        <v>35</v>
      </c>
      <c r="E20" s="75">
        <v>1.5</v>
      </c>
      <c r="F20" s="24"/>
      <c r="G20" s="74">
        <v>18</v>
      </c>
      <c r="H20" s="75">
        <v>15</v>
      </c>
      <c r="T20" s="10" t="s">
        <v>8</v>
      </c>
      <c r="U20" s="80" t="s">
        <v>238</v>
      </c>
      <c r="V20" s="10" t="s">
        <v>8</v>
      </c>
      <c r="W20" s="26" t="s">
        <v>145</v>
      </c>
      <c r="X20" s="11">
        <v>3</v>
      </c>
      <c r="Y20" s="17" t="s">
        <v>52</v>
      </c>
      <c r="Z20" s="1"/>
      <c r="AA20" s="11"/>
    </row>
    <row r="21" spans="4:27" ht="29.25" customHeight="1">
      <c r="D21" s="74" t="s">
        <v>36</v>
      </c>
      <c r="E21" s="75">
        <v>0.77</v>
      </c>
      <c r="F21" s="24"/>
      <c r="G21" s="74">
        <v>19</v>
      </c>
      <c r="H21" s="75">
        <v>15</v>
      </c>
      <c r="T21" s="10" t="s">
        <v>9</v>
      </c>
      <c r="U21" s="80" t="s">
        <v>268</v>
      </c>
      <c r="V21" s="10" t="s">
        <v>243</v>
      </c>
      <c r="W21" s="26" t="s">
        <v>145</v>
      </c>
      <c r="X21" s="11">
        <v>1</v>
      </c>
      <c r="Y21" s="17" t="s">
        <v>52</v>
      </c>
      <c r="Z21" s="1"/>
      <c r="AA21" s="11"/>
    </row>
    <row r="22" spans="4:27" ht="27.75" customHeight="1">
      <c r="D22" s="74" t="s">
        <v>37</v>
      </c>
      <c r="E22" s="75">
        <v>4.75</v>
      </c>
      <c r="F22" s="24"/>
      <c r="G22" s="74">
        <v>20</v>
      </c>
      <c r="H22" s="75">
        <v>15</v>
      </c>
      <c r="T22" s="10" t="s">
        <v>10</v>
      </c>
      <c r="U22" s="80" t="s">
        <v>236</v>
      </c>
      <c r="V22" s="10" t="s">
        <v>10</v>
      </c>
      <c r="W22" s="26" t="s">
        <v>109</v>
      </c>
      <c r="X22" s="11">
        <v>3</v>
      </c>
      <c r="Y22" s="17" t="s">
        <v>51</v>
      </c>
      <c r="Z22" s="1" t="s">
        <v>76</v>
      </c>
      <c r="AA22" s="11"/>
    </row>
    <row r="23" spans="4:27">
      <c r="D23" s="74" t="s">
        <v>38</v>
      </c>
      <c r="E23" s="75">
        <v>1.63</v>
      </c>
      <c r="F23" s="24"/>
      <c r="G23" s="74">
        <v>21</v>
      </c>
      <c r="H23" s="75">
        <v>15</v>
      </c>
      <c r="T23" s="10" t="s">
        <v>11</v>
      </c>
      <c r="U23" s="80" t="s">
        <v>269</v>
      </c>
      <c r="V23" s="10" t="s">
        <v>244</v>
      </c>
      <c r="W23" s="26"/>
      <c r="X23" s="11"/>
      <c r="Y23" s="17" t="s">
        <v>51</v>
      </c>
      <c r="Z23" s="1"/>
      <c r="AA23" s="11"/>
    </row>
    <row r="24" spans="4:27">
      <c r="D24" s="74" t="s">
        <v>39</v>
      </c>
      <c r="E24" s="75">
        <v>5.25</v>
      </c>
      <c r="F24" s="24"/>
      <c r="G24" s="74">
        <v>22</v>
      </c>
      <c r="H24" s="75">
        <v>15</v>
      </c>
      <c r="T24" s="10" t="s">
        <v>12</v>
      </c>
      <c r="U24" s="80" t="s">
        <v>239</v>
      </c>
      <c r="V24" s="10" t="s">
        <v>12</v>
      </c>
      <c r="W24" s="26" t="s">
        <v>136</v>
      </c>
      <c r="X24" s="11">
        <v>3</v>
      </c>
      <c r="Y24" s="17" t="s">
        <v>52</v>
      </c>
      <c r="Z24" s="1" t="s">
        <v>123</v>
      </c>
      <c r="AA24" s="11"/>
    </row>
    <row r="25" spans="4:27">
      <c r="D25" s="74" t="s">
        <v>43</v>
      </c>
      <c r="E25" s="75"/>
      <c r="F25" s="24"/>
      <c r="G25" s="74">
        <v>23</v>
      </c>
      <c r="H25" s="75">
        <v>15</v>
      </c>
      <c r="T25" s="10" t="s">
        <v>13</v>
      </c>
      <c r="U25" s="80" t="s">
        <v>270</v>
      </c>
      <c r="V25" s="10" t="s">
        <v>245</v>
      </c>
      <c r="W25" s="26" t="s">
        <v>136</v>
      </c>
      <c r="X25" s="11">
        <v>1</v>
      </c>
      <c r="Y25" s="17" t="s">
        <v>52</v>
      </c>
      <c r="Z25" s="1" t="s">
        <v>124</v>
      </c>
      <c r="AA25" s="11"/>
    </row>
    <row r="26" spans="4:27">
      <c r="D26" s="74" t="s">
        <v>40</v>
      </c>
      <c r="E26" s="75"/>
      <c r="F26" s="24"/>
      <c r="G26" s="74">
        <v>24</v>
      </c>
      <c r="H26" s="75">
        <v>15</v>
      </c>
      <c r="T26" s="49" t="s">
        <v>99</v>
      </c>
      <c r="U26" s="81" t="s">
        <v>272</v>
      </c>
      <c r="V26" s="49" t="s">
        <v>99</v>
      </c>
      <c r="W26" s="3" t="s">
        <v>139</v>
      </c>
      <c r="X26" s="50">
        <v>3</v>
      </c>
      <c r="Y26" s="51" t="s">
        <v>52</v>
      </c>
      <c r="Z26" s="52" t="s">
        <v>125</v>
      </c>
      <c r="AA26" s="53" t="s">
        <v>102</v>
      </c>
    </row>
    <row r="27" spans="4:27">
      <c r="D27" s="74" t="s">
        <v>41</v>
      </c>
      <c r="E27" s="75"/>
      <c r="F27" s="24"/>
      <c r="G27" s="74">
        <v>25</v>
      </c>
      <c r="H27" s="75">
        <v>15</v>
      </c>
      <c r="T27" s="31" t="s">
        <v>100</v>
      </c>
      <c r="U27" s="80" t="s">
        <v>271</v>
      </c>
      <c r="V27" s="31" t="s">
        <v>248</v>
      </c>
      <c r="W27" s="1" t="s">
        <v>139</v>
      </c>
      <c r="X27" s="29">
        <v>1</v>
      </c>
      <c r="Y27" s="42" t="s">
        <v>52</v>
      </c>
      <c r="Z27" s="30" t="s">
        <v>115</v>
      </c>
      <c r="AA27" s="44" t="s">
        <v>103</v>
      </c>
    </row>
    <row r="28" spans="4:27" ht="28.5" customHeight="1">
      <c r="G28" s="74">
        <v>26</v>
      </c>
      <c r="H28" s="75">
        <v>15</v>
      </c>
      <c r="T28" s="31" t="s">
        <v>92</v>
      </c>
      <c r="U28" s="82" t="s">
        <v>271</v>
      </c>
      <c r="V28" s="108" t="s">
        <v>173</v>
      </c>
      <c r="W28" s="30" t="s">
        <v>19</v>
      </c>
      <c r="X28" s="29">
        <v>1</v>
      </c>
      <c r="Y28" s="42" t="s">
        <v>93</v>
      </c>
      <c r="Z28" s="30" t="s">
        <v>94</v>
      </c>
      <c r="AA28" s="23" t="s">
        <v>95</v>
      </c>
    </row>
    <row r="29" spans="4:27" ht="27">
      <c r="G29" s="74">
        <v>27</v>
      </c>
      <c r="H29" s="75">
        <v>15</v>
      </c>
      <c r="T29" s="10" t="s">
        <v>14</v>
      </c>
      <c r="U29" s="80" t="s">
        <v>316</v>
      </c>
      <c r="V29" s="10" t="s">
        <v>14</v>
      </c>
      <c r="W29" s="26" t="s">
        <v>317</v>
      </c>
      <c r="X29" s="11">
        <v>3</v>
      </c>
      <c r="Y29" s="17" t="s">
        <v>318</v>
      </c>
      <c r="Z29" s="33" t="s">
        <v>118</v>
      </c>
      <c r="AA29" s="23" t="s">
        <v>90</v>
      </c>
    </row>
    <row r="30" spans="4:27" ht="27">
      <c r="G30" s="74">
        <v>28</v>
      </c>
      <c r="H30" s="75">
        <v>15</v>
      </c>
      <c r="T30" s="10" t="s">
        <v>15</v>
      </c>
      <c r="U30" s="80" t="s">
        <v>319</v>
      </c>
      <c r="V30" s="10" t="s">
        <v>246</v>
      </c>
      <c r="W30" s="26" t="s">
        <v>317</v>
      </c>
      <c r="X30" s="11">
        <v>1</v>
      </c>
      <c r="Y30" s="17" t="s">
        <v>318</v>
      </c>
      <c r="Z30" s="33" t="s">
        <v>119</v>
      </c>
      <c r="AA30" s="23" t="s">
        <v>90</v>
      </c>
    </row>
    <row r="31" spans="4:27" ht="27">
      <c r="G31" s="74">
        <v>29</v>
      </c>
      <c r="H31" s="75">
        <v>15</v>
      </c>
      <c r="T31" s="31" t="s">
        <v>105</v>
      </c>
      <c r="U31" s="80" t="s">
        <v>272</v>
      </c>
      <c r="V31" s="31" t="s">
        <v>105</v>
      </c>
      <c r="W31" s="1" t="s">
        <v>109</v>
      </c>
      <c r="X31" s="29">
        <v>3</v>
      </c>
      <c r="Y31" s="42" t="s">
        <v>53</v>
      </c>
      <c r="Z31" s="33" t="s">
        <v>116</v>
      </c>
      <c r="AA31" s="11" t="s">
        <v>108</v>
      </c>
    </row>
    <row r="32" spans="4:27" ht="28.5" customHeight="1">
      <c r="G32" s="74">
        <v>30</v>
      </c>
      <c r="H32" s="75">
        <v>15</v>
      </c>
      <c r="T32" s="34" t="s">
        <v>106</v>
      </c>
      <c r="U32" s="91" t="s">
        <v>271</v>
      </c>
      <c r="V32" s="34" t="s">
        <v>250</v>
      </c>
      <c r="W32" s="48"/>
      <c r="X32" s="37"/>
      <c r="Y32" s="41" t="s">
        <v>53</v>
      </c>
      <c r="Z32" s="39" t="s">
        <v>116</v>
      </c>
      <c r="AA32" s="35" t="s">
        <v>108</v>
      </c>
    </row>
    <row r="33" spans="7:27" ht="27.75" customHeight="1">
      <c r="G33" s="74">
        <v>31</v>
      </c>
      <c r="H33" s="75">
        <v>15</v>
      </c>
      <c r="T33" s="31" t="s">
        <v>133</v>
      </c>
      <c r="U33" s="80" t="s">
        <v>273</v>
      </c>
      <c r="V33" s="46" t="s">
        <v>166</v>
      </c>
      <c r="W33" s="30" t="s">
        <v>142</v>
      </c>
      <c r="X33" s="29">
        <v>3</v>
      </c>
      <c r="Y33" s="17" t="s">
        <v>52</v>
      </c>
      <c r="Z33" s="30" t="s">
        <v>76</v>
      </c>
      <c r="AA33" s="23"/>
    </row>
    <row r="34" spans="7:27" ht="14.25" thickBot="1">
      <c r="G34" s="76">
        <v>32</v>
      </c>
      <c r="H34" s="75">
        <v>15</v>
      </c>
      <c r="T34" s="34" t="s">
        <v>165</v>
      </c>
      <c r="U34" s="91" t="s">
        <v>274</v>
      </c>
      <c r="V34" s="46" t="s">
        <v>255</v>
      </c>
      <c r="W34" s="36"/>
      <c r="X34" s="29"/>
      <c r="Y34" s="38"/>
      <c r="Z34" s="36"/>
      <c r="AA34" s="40"/>
    </row>
    <row r="35" spans="7:27">
      <c r="G35" s="74">
        <v>33</v>
      </c>
      <c r="H35" s="75">
        <v>15</v>
      </c>
      <c r="T35" s="31" t="s">
        <v>163</v>
      </c>
      <c r="U35" s="80" t="s">
        <v>275</v>
      </c>
      <c r="V35" s="102" t="s">
        <v>167</v>
      </c>
      <c r="W35" s="1" t="s">
        <v>142</v>
      </c>
      <c r="X35" s="11">
        <v>1</v>
      </c>
      <c r="Y35" s="17" t="s">
        <v>52</v>
      </c>
      <c r="Z35" s="1" t="s">
        <v>76</v>
      </c>
      <c r="AA35" s="11"/>
    </row>
    <row r="36" spans="7:27" ht="14.25" thickBot="1">
      <c r="G36" s="128">
        <v>34</v>
      </c>
      <c r="H36" s="54">
        <v>15</v>
      </c>
      <c r="T36" s="32" t="s">
        <v>164</v>
      </c>
      <c r="U36" s="92" t="s">
        <v>276</v>
      </c>
      <c r="V36" s="102" t="s">
        <v>254</v>
      </c>
      <c r="W36" s="43"/>
      <c r="X36" s="7"/>
      <c r="Y36" s="105"/>
      <c r="Z36" s="43"/>
      <c r="AA36" s="7"/>
    </row>
    <row r="37" spans="7:27" ht="27">
      <c r="G37" s="128">
        <v>35</v>
      </c>
      <c r="H37" s="54">
        <v>15</v>
      </c>
      <c r="T37" s="30" t="s">
        <v>45</v>
      </c>
      <c r="U37" s="1" t="s">
        <v>277</v>
      </c>
      <c r="V37" s="30" t="s">
        <v>180</v>
      </c>
      <c r="W37" s="1" t="s">
        <v>143</v>
      </c>
      <c r="X37" s="1">
        <v>1</v>
      </c>
      <c r="Y37" s="1"/>
      <c r="Z37" s="1" t="s">
        <v>57</v>
      </c>
      <c r="AA37" s="33" t="s">
        <v>183</v>
      </c>
    </row>
    <row r="38" spans="7:27">
      <c r="G38" s="128">
        <v>36</v>
      </c>
      <c r="H38" s="54">
        <v>15</v>
      </c>
      <c r="T38" s="30" t="s">
        <v>46</v>
      </c>
      <c r="U38" s="1" t="s">
        <v>278</v>
      </c>
      <c r="V38" s="30" t="s">
        <v>253</v>
      </c>
      <c r="W38" s="1"/>
      <c r="X38" s="1"/>
      <c r="Y38" s="1"/>
      <c r="Z38" s="1"/>
      <c r="AA38" s="1"/>
    </row>
    <row r="39" spans="7:27">
      <c r="G39" s="128">
        <v>37</v>
      </c>
      <c r="H39" s="54">
        <v>15</v>
      </c>
      <c r="T39" s="30" t="s">
        <v>45</v>
      </c>
      <c r="U39" s="1" t="s">
        <v>277</v>
      </c>
      <c r="V39" s="1" t="s">
        <v>181</v>
      </c>
      <c r="W39" s="1" t="s">
        <v>142</v>
      </c>
      <c r="X39" s="1">
        <v>2</v>
      </c>
      <c r="Y39" s="1"/>
      <c r="Z39" s="1" t="s">
        <v>57</v>
      </c>
      <c r="AA39" s="1"/>
    </row>
    <row r="40" spans="7:27" ht="26.25" customHeight="1">
      <c r="G40" s="128">
        <v>38</v>
      </c>
      <c r="H40" s="54">
        <v>15</v>
      </c>
      <c r="T40" s="30" t="s">
        <v>46</v>
      </c>
      <c r="U40" s="1" t="s">
        <v>278</v>
      </c>
      <c r="V40" s="1" t="s">
        <v>251</v>
      </c>
      <c r="W40" s="1"/>
      <c r="X40" s="1"/>
      <c r="Y40" s="1"/>
      <c r="Z40" s="1"/>
      <c r="AA40" s="1"/>
    </row>
    <row r="41" spans="7:27">
      <c r="G41" s="128">
        <v>39</v>
      </c>
      <c r="H41" s="54">
        <v>15</v>
      </c>
      <c r="T41" s="30" t="s">
        <v>45</v>
      </c>
      <c r="U41" s="1" t="s">
        <v>277</v>
      </c>
      <c r="V41" s="1" t="s">
        <v>182</v>
      </c>
      <c r="W41" s="1" t="s">
        <v>143</v>
      </c>
      <c r="X41" s="1">
        <v>2</v>
      </c>
      <c r="Y41" s="1"/>
      <c r="Z41" s="1" t="s">
        <v>57</v>
      </c>
      <c r="AA41" s="1"/>
    </row>
    <row r="42" spans="7:27">
      <c r="G42" s="128">
        <v>40</v>
      </c>
      <c r="H42" s="54">
        <v>15</v>
      </c>
      <c r="T42" s="30" t="s">
        <v>46</v>
      </c>
      <c r="U42" s="1" t="s">
        <v>278</v>
      </c>
      <c r="V42" s="1" t="s">
        <v>252</v>
      </c>
      <c r="W42" s="1"/>
      <c r="X42" s="1"/>
      <c r="Y42" s="1"/>
      <c r="Z42" s="1"/>
      <c r="AA42" s="1"/>
    </row>
    <row r="43" spans="7:27">
      <c r="H43" s="54">
        <v>15</v>
      </c>
    </row>
    <row r="44" spans="7:27">
      <c r="H44" s="54">
        <v>12.75</v>
      </c>
    </row>
    <row r="45" spans="7:27">
      <c r="H45" s="54">
        <v>14.25</v>
      </c>
    </row>
  </sheetData>
  <mergeCells count="14">
    <mergeCell ref="K13:L13"/>
    <mergeCell ref="P13:P14"/>
    <mergeCell ref="Q13:Q14"/>
    <mergeCell ref="M3:Q3"/>
    <mergeCell ref="M13:O13"/>
    <mergeCell ref="M4:Q11"/>
    <mergeCell ref="Z13:Z14"/>
    <mergeCell ref="AA13:AA14"/>
    <mergeCell ref="V3:Z3"/>
    <mergeCell ref="R13:R14"/>
    <mergeCell ref="T13:U13"/>
    <mergeCell ref="Y13:Y14"/>
    <mergeCell ref="V4:Z11"/>
    <mergeCell ref="V13:X13"/>
  </mergeCells>
  <phoneticPr fontId="2"/>
  <pageMargins left="0.35433070866141736" right="0.27559055118110237" top="0.96" bottom="0.51181102362204722" header="0.23622047244094491" footer="0.51181102362204722"/>
  <pageSetup paperSize="9" scale="50"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codeName="Sheet11"/>
  <dimension ref="A1:AB47"/>
  <sheetViews>
    <sheetView zoomScaleNormal="100" workbookViewId="0">
      <selection activeCell="B9" sqref="B9"/>
    </sheetView>
  </sheetViews>
  <sheetFormatPr defaultRowHeight="13.5"/>
  <cols>
    <col min="1" max="1" width="19" customWidth="1"/>
    <col min="2" max="2" width="30" bestFit="1" customWidth="1"/>
    <col min="3" max="3" width="4.25" customWidth="1"/>
    <col min="4" max="4" width="2.875" bestFit="1" customWidth="1"/>
    <col min="5" max="5" width="6" style="54" customWidth="1"/>
    <col min="6" max="6" width="6" customWidth="1"/>
    <col min="7" max="7" width="4.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29" max="29" width="10.125" customWidth="1"/>
  </cols>
  <sheetData>
    <row r="1" spans="1:27" ht="24" customHeight="1" thickBot="1">
      <c r="A1" t="s">
        <v>70</v>
      </c>
    </row>
    <row r="2" spans="1:27" ht="13.5" customHeight="1" thickBot="1">
      <c r="A2" s="93" t="s">
        <v>152</v>
      </c>
      <c r="B2" s="63" t="s">
        <v>64</v>
      </c>
      <c r="C2" t="s">
        <v>2</v>
      </c>
      <c r="F2" t="s">
        <v>75</v>
      </c>
      <c r="J2" t="s">
        <v>3</v>
      </c>
      <c r="S2" t="s">
        <v>16</v>
      </c>
    </row>
    <row r="3" spans="1:27">
      <c r="A3" s="64"/>
      <c r="B3" s="107"/>
      <c r="D3" s="83" t="s">
        <v>80</v>
      </c>
      <c r="E3" s="84">
        <v>1.63</v>
      </c>
      <c r="F3" s="24"/>
      <c r="G3" s="145">
        <v>1</v>
      </c>
      <c r="H3" s="146">
        <v>4.5</v>
      </c>
      <c r="K3" s="77" t="s">
        <v>78</v>
      </c>
      <c r="L3" s="77" t="s">
        <v>80</v>
      </c>
      <c r="M3" s="241" t="s">
        <v>81</v>
      </c>
      <c r="N3" s="242"/>
      <c r="O3" s="242"/>
      <c r="P3" s="242"/>
      <c r="Q3" s="243"/>
      <c r="T3" s="77" t="s">
        <v>79</v>
      </c>
      <c r="U3" s="77" t="s">
        <v>174</v>
      </c>
      <c r="V3" s="212" t="s">
        <v>82</v>
      </c>
      <c r="W3" s="212"/>
      <c r="X3" s="212"/>
      <c r="Y3" s="212"/>
      <c r="Z3" s="212"/>
    </row>
    <row r="4" spans="1:27">
      <c r="A4" s="65"/>
      <c r="B4" s="60"/>
      <c r="D4" s="85" t="s">
        <v>19</v>
      </c>
      <c r="E4" s="86">
        <v>26</v>
      </c>
      <c r="F4" s="24"/>
      <c r="G4" s="77">
        <v>2</v>
      </c>
      <c r="H4" s="147">
        <v>20.25</v>
      </c>
      <c r="K4" s="77" t="s">
        <v>85</v>
      </c>
      <c r="L4" s="77" t="s">
        <v>192</v>
      </c>
      <c r="M4" s="213" t="s">
        <v>61</v>
      </c>
      <c r="N4" s="214"/>
      <c r="O4" s="214"/>
      <c r="P4" s="214"/>
      <c r="Q4" s="215"/>
      <c r="T4" s="77" t="s">
        <v>83</v>
      </c>
      <c r="U4" s="77" t="s">
        <v>187</v>
      </c>
      <c r="V4" s="213" t="s">
        <v>172</v>
      </c>
      <c r="W4" s="214"/>
      <c r="X4" s="214"/>
      <c r="Y4" s="214"/>
      <c r="Z4" s="214"/>
    </row>
    <row r="5" spans="1:27">
      <c r="A5" s="65"/>
      <c r="B5" s="47"/>
      <c r="D5" s="85" t="s">
        <v>138</v>
      </c>
      <c r="E5" s="86">
        <v>28.5</v>
      </c>
      <c r="F5" s="24"/>
      <c r="G5" s="77">
        <v>3</v>
      </c>
      <c r="H5" s="147">
        <v>13</v>
      </c>
      <c r="K5" s="77" t="s">
        <v>84</v>
      </c>
      <c r="L5" s="77" t="s">
        <v>134</v>
      </c>
      <c r="M5" s="216"/>
      <c r="N5" s="217"/>
      <c r="O5" s="217"/>
      <c r="P5" s="217"/>
      <c r="Q5" s="218"/>
      <c r="T5" s="77" t="s">
        <v>84</v>
      </c>
      <c r="U5" s="77" t="s">
        <v>188</v>
      </c>
      <c r="V5" s="216"/>
      <c r="W5" s="217"/>
      <c r="X5" s="217"/>
      <c r="Y5" s="217"/>
      <c r="Z5" s="217"/>
    </row>
    <row r="6" spans="1:27">
      <c r="A6" s="64" t="s">
        <v>62</v>
      </c>
      <c r="B6" s="68" t="s">
        <v>132</v>
      </c>
      <c r="D6" s="85" t="s">
        <v>139</v>
      </c>
      <c r="E6" s="86">
        <v>6</v>
      </c>
      <c r="F6" s="24"/>
      <c r="G6" s="77">
        <v>4</v>
      </c>
      <c r="H6" s="147">
        <v>15</v>
      </c>
      <c r="K6" s="77" t="s">
        <v>45</v>
      </c>
      <c r="L6" s="77" t="s">
        <v>110</v>
      </c>
      <c r="M6" s="216"/>
      <c r="N6" s="217"/>
      <c r="O6" s="217"/>
      <c r="P6" s="217"/>
      <c r="Q6" s="218"/>
      <c r="T6" s="77" t="s">
        <v>45</v>
      </c>
      <c r="U6" s="77" t="s">
        <v>193</v>
      </c>
      <c r="V6" s="216"/>
      <c r="W6" s="217"/>
      <c r="X6" s="217"/>
      <c r="Y6" s="217"/>
      <c r="Z6" s="217"/>
    </row>
    <row r="7" spans="1:27">
      <c r="A7" s="65" t="s">
        <v>63</v>
      </c>
      <c r="B7" s="47" t="s">
        <v>96</v>
      </c>
      <c r="D7" s="85" t="s">
        <v>54</v>
      </c>
      <c r="E7" s="86">
        <v>14</v>
      </c>
      <c r="F7" s="24"/>
      <c r="G7" s="77">
        <v>5</v>
      </c>
      <c r="H7" s="147">
        <v>15</v>
      </c>
      <c r="K7" s="77" t="s">
        <v>46</v>
      </c>
      <c r="L7" s="77" t="s">
        <v>185</v>
      </c>
      <c r="M7" s="216"/>
      <c r="N7" s="217"/>
      <c r="O7" s="217"/>
      <c r="P7" s="217"/>
      <c r="Q7" s="218"/>
      <c r="T7" s="77" t="s">
        <v>46</v>
      </c>
      <c r="U7" s="77" t="s">
        <v>194</v>
      </c>
      <c r="V7" s="216"/>
      <c r="W7" s="217"/>
      <c r="X7" s="217"/>
      <c r="Y7" s="217"/>
      <c r="Z7" s="217"/>
    </row>
    <row r="8" spans="1:27">
      <c r="A8" s="65" t="s">
        <v>71</v>
      </c>
      <c r="B8" s="47" t="s">
        <v>73</v>
      </c>
      <c r="D8" s="85" t="s">
        <v>109</v>
      </c>
      <c r="E8" s="86">
        <v>14</v>
      </c>
      <c r="F8" s="24"/>
      <c r="G8" s="77">
        <v>6</v>
      </c>
      <c r="H8" s="147">
        <v>6</v>
      </c>
      <c r="K8" s="77" t="s">
        <v>97</v>
      </c>
      <c r="L8" s="77" t="s">
        <v>143</v>
      </c>
      <c r="M8" s="219"/>
      <c r="N8" s="220"/>
      <c r="O8" s="220"/>
      <c r="P8" s="220"/>
      <c r="Q8" s="221"/>
      <c r="T8" s="77" t="s">
        <v>126</v>
      </c>
      <c r="U8" s="77" t="s">
        <v>189</v>
      </c>
      <c r="V8" s="219"/>
      <c r="W8" s="220"/>
      <c r="X8" s="220"/>
      <c r="Y8" s="220"/>
      <c r="Z8" s="220"/>
    </row>
    <row r="9" spans="1:27">
      <c r="A9" s="65" t="s">
        <v>72</v>
      </c>
      <c r="B9" s="129" t="s">
        <v>292</v>
      </c>
      <c r="D9" s="85" t="s">
        <v>140</v>
      </c>
      <c r="E9" s="86">
        <v>18</v>
      </c>
      <c r="F9" s="24"/>
      <c r="G9" s="77">
        <v>7</v>
      </c>
      <c r="H9" s="147">
        <v>21.75</v>
      </c>
      <c r="K9" s="77" t="s">
        <v>98</v>
      </c>
      <c r="L9" s="77" t="s">
        <v>186</v>
      </c>
      <c r="M9" s="219"/>
      <c r="N9" s="220"/>
      <c r="O9" s="220"/>
      <c r="P9" s="220"/>
      <c r="Q9" s="221"/>
      <c r="T9" s="77" t="s">
        <v>127</v>
      </c>
      <c r="U9" s="77" t="s">
        <v>190</v>
      </c>
      <c r="V9" s="219"/>
      <c r="W9" s="220"/>
      <c r="X9" s="220"/>
      <c r="Y9" s="220"/>
      <c r="Z9" s="220"/>
    </row>
    <row r="10" spans="1:27">
      <c r="A10" s="65" t="s">
        <v>69</v>
      </c>
      <c r="B10" s="129">
        <v>12</v>
      </c>
      <c r="D10" s="85" t="s">
        <v>107</v>
      </c>
      <c r="E10" s="86">
        <v>0</v>
      </c>
      <c r="F10" s="24"/>
      <c r="G10" s="77">
        <v>8</v>
      </c>
      <c r="H10" s="147">
        <v>15</v>
      </c>
      <c r="K10" s="77" t="s">
        <v>10</v>
      </c>
      <c r="L10" s="77" t="s">
        <v>109</v>
      </c>
      <c r="M10" s="219"/>
      <c r="N10" s="220"/>
      <c r="O10" s="220"/>
      <c r="P10" s="220"/>
      <c r="Q10" s="221"/>
      <c r="T10" s="77"/>
      <c r="U10" s="77" t="s">
        <v>191</v>
      </c>
      <c r="V10" s="244"/>
      <c r="W10" s="245"/>
      <c r="X10" s="245"/>
      <c r="Y10" s="245"/>
      <c r="Z10" s="245"/>
    </row>
    <row r="11" spans="1:27">
      <c r="A11" s="65" t="s">
        <v>65</v>
      </c>
      <c r="B11" s="47">
        <v>3</v>
      </c>
      <c r="D11" s="85" t="s">
        <v>141</v>
      </c>
      <c r="E11" s="86">
        <v>8</v>
      </c>
      <c r="F11" s="24"/>
      <c r="G11" s="77">
        <v>9</v>
      </c>
      <c r="H11" s="147">
        <v>15</v>
      </c>
      <c r="K11" s="77" t="s">
        <v>11</v>
      </c>
      <c r="L11" s="77" t="s">
        <v>135</v>
      </c>
      <c r="M11" s="223"/>
      <c r="N11" s="224"/>
      <c r="O11" s="224"/>
      <c r="P11" s="224"/>
      <c r="Q11" s="225"/>
      <c r="T11" s="77"/>
      <c r="U11" s="77" t="s">
        <v>195</v>
      </c>
      <c r="V11" s="244"/>
      <c r="W11" s="245"/>
      <c r="X11" s="245"/>
      <c r="Y11" s="245"/>
      <c r="Z11" s="245"/>
    </row>
    <row r="12" spans="1:27" ht="14.25" thickBot="1">
      <c r="A12" s="65" t="s">
        <v>66</v>
      </c>
      <c r="B12" s="47">
        <v>5</v>
      </c>
      <c r="D12" s="85" t="s">
        <v>86</v>
      </c>
      <c r="E12" s="86">
        <v>17.25</v>
      </c>
      <c r="F12" s="24"/>
      <c r="G12" s="77">
        <v>10</v>
      </c>
      <c r="H12" s="147">
        <v>15</v>
      </c>
      <c r="K12" t="s">
        <v>77</v>
      </c>
      <c r="T12" t="s">
        <v>128</v>
      </c>
    </row>
    <row r="13" spans="1:27" ht="27.75" customHeight="1">
      <c r="A13" s="66" t="s">
        <v>67</v>
      </c>
      <c r="B13" s="70">
        <v>2</v>
      </c>
      <c r="D13" s="85" t="s">
        <v>142</v>
      </c>
      <c r="E13" s="86">
        <v>1</v>
      </c>
      <c r="F13" s="24"/>
      <c r="G13" s="77">
        <v>11</v>
      </c>
      <c r="H13" s="147">
        <v>15</v>
      </c>
      <c r="K13" s="232" t="s">
        <v>154</v>
      </c>
      <c r="L13" s="246"/>
      <c r="M13" s="234" t="s">
        <v>155</v>
      </c>
      <c r="N13" s="235"/>
      <c r="O13" s="236"/>
      <c r="P13" s="237" t="s">
        <v>50</v>
      </c>
      <c r="Q13" s="227" t="s">
        <v>55</v>
      </c>
      <c r="R13" s="229" t="s">
        <v>56</v>
      </c>
      <c r="T13" s="232" t="s">
        <v>154</v>
      </c>
      <c r="U13" s="233"/>
      <c r="V13" s="234" t="s">
        <v>155</v>
      </c>
      <c r="W13" s="235"/>
      <c r="X13" s="236"/>
      <c r="Y13" s="237" t="s">
        <v>50</v>
      </c>
      <c r="Z13" s="227" t="s">
        <v>55</v>
      </c>
      <c r="AA13" s="229" t="s">
        <v>56</v>
      </c>
    </row>
    <row r="14" spans="1:27" ht="14.25" thickBot="1">
      <c r="A14" s="65" t="s">
        <v>111</v>
      </c>
      <c r="B14" s="47">
        <v>2</v>
      </c>
      <c r="D14" s="85" t="s">
        <v>143</v>
      </c>
      <c r="E14" s="86">
        <v>0.31</v>
      </c>
      <c r="F14" s="24"/>
      <c r="G14" s="77">
        <v>12</v>
      </c>
      <c r="H14" s="147">
        <v>15</v>
      </c>
      <c r="K14" s="97" t="s">
        <v>0</v>
      </c>
      <c r="L14" s="101"/>
      <c r="M14" s="97" t="s">
        <v>0</v>
      </c>
      <c r="N14" s="101"/>
      <c r="O14" s="98" t="s">
        <v>74</v>
      </c>
      <c r="P14" s="238"/>
      <c r="Q14" s="228"/>
      <c r="R14" s="230"/>
      <c r="T14" s="97" t="s">
        <v>0</v>
      </c>
      <c r="U14" s="98" t="s">
        <v>89</v>
      </c>
      <c r="V14" s="94" t="s">
        <v>0</v>
      </c>
      <c r="W14" s="96"/>
      <c r="X14" s="95" t="s">
        <v>74</v>
      </c>
      <c r="Y14" s="238"/>
      <c r="Z14" s="228"/>
      <c r="AA14" s="230"/>
    </row>
    <row r="15" spans="1:27" ht="41.25" thickBot="1">
      <c r="A15" s="67" t="s">
        <v>112</v>
      </c>
      <c r="B15" s="71">
        <v>1</v>
      </c>
      <c r="D15" s="85" t="s">
        <v>144</v>
      </c>
      <c r="E15" s="86">
        <v>1.25</v>
      </c>
      <c r="F15" s="24"/>
      <c r="G15" s="77">
        <v>13</v>
      </c>
      <c r="H15" s="147">
        <v>15</v>
      </c>
      <c r="K15" s="4" t="s">
        <v>4</v>
      </c>
      <c r="L15" s="103" t="s">
        <v>196</v>
      </c>
      <c r="M15" s="4" t="s">
        <v>158</v>
      </c>
      <c r="N15" s="5" t="s">
        <v>138</v>
      </c>
      <c r="O15" s="6">
        <v>2</v>
      </c>
      <c r="P15" s="19" t="s">
        <v>51</v>
      </c>
      <c r="Q15" s="5" t="s">
        <v>57</v>
      </c>
      <c r="R15" s="6" t="s">
        <v>58</v>
      </c>
      <c r="T15" s="22" t="s">
        <v>83</v>
      </c>
      <c r="U15" s="78" t="s">
        <v>207</v>
      </c>
      <c r="V15" s="22" t="s">
        <v>44</v>
      </c>
      <c r="W15" s="28" t="s">
        <v>143</v>
      </c>
      <c r="X15" s="20">
        <v>3</v>
      </c>
      <c r="Y15" s="21" t="s">
        <v>53</v>
      </c>
      <c r="Z15" s="2" t="s">
        <v>44</v>
      </c>
      <c r="AA15" s="23" t="s">
        <v>59</v>
      </c>
    </row>
    <row r="16" spans="1:27">
      <c r="D16" s="85" t="s">
        <v>110</v>
      </c>
      <c r="E16" s="86">
        <v>14.75</v>
      </c>
      <c r="F16" s="24"/>
      <c r="G16" s="77">
        <v>14</v>
      </c>
      <c r="H16" s="147">
        <v>15</v>
      </c>
      <c r="K16" s="10" t="s">
        <v>5</v>
      </c>
      <c r="L16" s="104" t="s">
        <v>197</v>
      </c>
      <c r="M16" s="10"/>
      <c r="N16" s="1"/>
      <c r="O16" s="11"/>
      <c r="P16" s="17" t="s">
        <v>53</v>
      </c>
      <c r="Q16" s="1"/>
      <c r="R16" s="11"/>
      <c r="T16" s="4" t="s">
        <v>4</v>
      </c>
      <c r="U16" s="79" t="s">
        <v>208</v>
      </c>
      <c r="V16" s="8" t="s">
        <v>47</v>
      </c>
      <c r="W16" s="25" t="s">
        <v>19</v>
      </c>
      <c r="X16" s="9">
        <v>1</v>
      </c>
      <c r="Y16" s="19" t="s">
        <v>51</v>
      </c>
      <c r="Z16" s="5" t="s">
        <v>57</v>
      </c>
      <c r="AA16" s="6"/>
    </row>
    <row r="17" spans="2:27">
      <c r="B17" s="24"/>
      <c r="D17" s="85" t="s">
        <v>145</v>
      </c>
      <c r="E17" s="86">
        <v>1.25</v>
      </c>
      <c r="F17" s="24"/>
      <c r="G17" s="77">
        <v>15</v>
      </c>
      <c r="H17" s="147">
        <v>15</v>
      </c>
      <c r="K17" s="10" t="s">
        <v>6</v>
      </c>
      <c r="L17" s="104" t="s">
        <v>198</v>
      </c>
      <c r="M17" s="10" t="s">
        <v>157</v>
      </c>
      <c r="N17" s="1" t="s">
        <v>138</v>
      </c>
      <c r="O17" s="11">
        <v>3</v>
      </c>
      <c r="P17" s="17" t="s">
        <v>160</v>
      </c>
      <c r="Q17" s="1" t="s">
        <v>57</v>
      </c>
      <c r="R17" s="11" t="s">
        <v>58</v>
      </c>
      <c r="T17" s="10" t="s">
        <v>5</v>
      </c>
      <c r="U17" s="80" t="s">
        <v>209</v>
      </c>
      <c r="V17" s="10" t="s">
        <v>241</v>
      </c>
      <c r="W17" s="26"/>
      <c r="X17" s="11"/>
      <c r="Y17" s="17" t="s">
        <v>51</v>
      </c>
      <c r="Z17" s="1"/>
      <c r="AA17" s="11"/>
    </row>
    <row r="18" spans="2:27">
      <c r="B18" s="24"/>
      <c r="D18" s="85" t="s">
        <v>136</v>
      </c>
      <c r="E18" s="86">
        <v>0.31</v>
      </c>
      <c r="F18" s="24"/>
      <c r="G18" s="77">
        <v>16</v>
      </c>
      <c r="H18" s="147">
        <v>15</v>
      </c>
      <c r="K18" s="10" t="s">
        <v>7</v>
      </c>
      <c r="L18" s="104" t="s">
        <v>199</v>
      </c>
      <c r="M18" s="10"/>
      <c r="N18" s="1"/>
      <c r="O18" s="11"/>
      <c r="P18" s="17" t="s">
        <v>93</v>
      </c>
      <c r="Q18" s="1"/>
      <c r="R18" s="11"/>
      <c r="T18" s="10" t="s">
        <v>6</v>
      </c>
      <c r="U18" s="80" t="s">
        <v>210</v>
      </c>
      <c r="V18" s="10" t="s">
        <v>48</v>
      </c>
      <c r="W18" s="26" t="s">
        <v>19</v>
      </c>
      <c r="X18" s="11">
        <v>2</v>
      </c>
      <c r="Y18" s="17" t="s">
        <v>51</v>
      </c>
      <c r="Z18" s="1" t="s">
        <v>76</v>
      </c>
      <c r="AA18" s="11"/>
    </row>
    <row r="19" spans="2:27" ht="27">
      <c r="D19" s="85" t="s">
        <v>49</v>
      </c>
      <c r="E19" s="86">
        <v>17.63</v>
      </c>
      <c r="F19" s="24"/>
      <c r="G19" s="77">
        <v>17</v>
      </c>
      <c r="H19" s="147">
        <v>15</v>
      </c>
      <c r="K19" s="22" t="s">
        <v>83</v>
      </c>
      <c r="L19" s="99" t="s">
        <v>200</v>
      </c>
      <c r="M19" s="22" t="s">
        <v>44</v>
      </c>
      <c r="N19" s="2" t="s">
        <v>19</v>
      </c>
      <c r="O19" s="20">
        <v>3</v>
      </c>
      <c r="P19" s="21" t="s">
        <v>51</v>
      </c>
      <c r="Q19" s="2" t="s">
        <v>88</v>
      </c>
      <c r="R19" s="23" t="s">
        <v>60</v>
      </c>
      <c r="T19" s="10" t="s">
        <v>7</v>
      </c>
      <c r="U19" s="80" t="s">
        <v>211</v>
      </c>
      <c r="V19" s="10" t="s">
        <v>247</v>
      </c>
      <c r="W19" s="26"/>
      <c r="X19" s="11"/>
      <c r="Y19" s="17" t="s">
        <v>51</v>
      </c>
      <c r="Z19" s="1"/>
      <c r="AA19" s="11"/>
    </row>
    <row r="20" spans="2:27">
      <c r="D20" s="85" t="s">
        <v>134</v>
      </c>
      <c r="E20" s="86">
        <v>1.5</v>
      </c>
      <c r="F20" s="24"/>
      <c r="G20" s="77">
        <v>18</v>
      </c>
      <c r="H20" s="147">
        <v>15</v>
      </c>
      <c r="K20" s="31" t="s">
        <v>97</v>
      </c>
      <c r="L20" s="104" t="s">
        <v>201</v>
      </c>
      <c r="M20" s="31" t="s">
        <v>159</v>
      </c>
      <c r="N20" s="1" t="s">
        <v>141</v>
      </c>
      <c r="O20" s="11">
        <v>3</v>
      </c>
      <c r="P20" s="17" t="s">
        <v>161</v>
      </c>
      <c r="Q20" s="1" t="s">
        <v>57</v>
      </c>
      <c r="R20" s="11" t="s">
        <v>58</v>
      </c>
      <c r="T20" s="10" t="s">
        <v>8</v>
      </c>
      <c r="U20" s="80" t="s">
        <v>212</v>
      </c>
      <c r="V20" s="10" t="s">
        <v>8</v>
      </c>
      <c r="W20" s="26" t="s">
        <v>145</v>
      </c>
      <c r="X20" s="11">
        <v>3</v>
      </c>
      <c r="Y20" s="17" t="s">
        <v>52</v>
      </c>
      <c r="Z20" s="1"/>
      <c r="AA20" s="11"/>
    </row>
    <row r="21" spans="2:27" ht="29.25" customHeight="1">
      <c r="D21" s="85" t="s">
        <v>146</v>
      </c>
      <c r="E21" s="86">
        <v>0.77</v>
      </c>
      <c r="F21" s="24"/>
      <c r="G21" s="77">
        <v>19</v>
      </c>
      <c r="H21" s="147">
        <v>15</v>
      </c>
      <c r="K21" s="31" t="s">
        <v>98</v>
      </c>
      <c r="L21" s="104" t="s">
        <v>202</v>
      </c>
      <c r="M21" s="10"/>
      <c r="N21" s="1"/>
      <c r="O21" s="11"/>
      <c r="P21" s="17" t="s">
        <v>161</v>
      </c>
      <c r="Q21" s="1"/>
      <c r="R21" s="11"/>
      <c r="T21" s="10" t="s">
        <v>9</v>
      </c>
      <c r="U21" s="80" t="s">
        <v>213</v>
      </c>
      <c r="V21" s="10" t="s">
        <v>243</v>
      </c>
      <c r="W21" s="26" t="s">
        <v>145</v>
      </c>
      <c r="X21" s="11">
        <v>1</v>
      </c>
      <c r="Y21" s="17" t="s">
        <v>52</v>
      </c>
      <c r="Z21" s="1"/>
      <c r="AA21" s="11"/>
    </row>
    <row r="22" spans="2:27" ht="27.75" customHeight="1">
      <c r="D22" s="85" t="s">
        <v>147</v>
      </c>
      <c r="E22" s="86">
        <v>4.75</v>
      </c>
      <c r="F22" s="24"/>
      <c r="G22" s="77">
        <v>20</v>
      </c>
      <c r="H22" s="147">
        <v>15</v>
      </c>
      <c r="K22" s="31" t="s">
        <v>10</v>
      </c>
      <c r="L22" s="104" t="s">
        <v>203</v>
      </c>
      <c r="M22" s="10" t="s">
        <v>162</v>
      </c>
      <c r="N22" s="1" t="s">
        <v>86</v>
      </c>
      <c r="O22" s="11">
        <v>3</v>
      </c>
      <c r="P22" s="17" t="s">
        <v>93</v>
      </c>
      <c r="Q22" s="1" t="s">
        <v>57</v>
      </c>
      <c r="R22" s="11" t="s">
        <v>58</v>
      </c>
      <c r="T22" s="10" t="s">
        <v>10</v>
      </c>
      <c r="U22" s="80" t="s">
        <v>214</v>
      </c>
      <c r="V22" s="10" t="s">
        <v>10</v>
      </c>
      <c r="W22" s="26" t="s">
        <v>109</v>
      </c>
      <c r="X22" s="11">
        <v>3</v>
      </c>
      <c r="Y22" s="17" t="s">
        <v>51</v>
      </c>
      <c r="Z22" s="1" t="s">
        <v>168</v>
      </c>
      <c r="AA22" s="11"/>
    </row>
    <row r="23" spans="2:27">
      <c r="D23" s="85" t="s">
        <v>148</v>
      </c>
      <c r="E23" s="86">
        <v>1.63</v>
      </c>
      <c r="F23" s="24"/>
      <c r="G23" s="77">
        <v>21</v>
      </c>
      <c r="H23" s="147">
        <v>15</v>
      </c>
      <c r="K23" s="31" t="s">
        <v>11</v>
      </c>
      <c r="L23" s="77" t="s">
        <v>204</v>
      </c>
      <c r="M23" s="1"/>
      <c r="N23" s="1"/>
      <c r="O23" s="1"/>
      <c r="P23" s="109" t="s">
        <v>93</v>
      </c>
      <c r="Q23" s="1"/>
      <c r="R23" s="11"/>
      <c r="T23" s="10" t="s">
        <v>11</v>
      </c>
      <c r="U23" s="80" t="s">
        <v>215</v>
      </c>
      <c r="V23" s="10" t="s">
        <v>244</v>
      </c>
      <c r="W23" s="26"/>
      <c r="X23" s="11"/>
      <c r="Y23" s="17" t="s">
        <v>51</v>
      </c>
      <c r="Z23" s="1"/>
      <c r="AA23" s="11"/>
    </row>
    <row r="24" spans="2:27" ht="26.25" customHeight="1">
      <c r="D24" s="85" t="s">
        <v>137</v>
      </c>
      <c r="E24" s="86">
        <v>5.25</v>
      </c>
      <c r="F24" s="24"/>
      <c r="G24" s="77">
        <v>22</v>
      </c>
      <c r="H24" s="147">
        <v>15</v>
      </c>
      <c r="K24" s="31" t="s">
        <v>45</v>
      </c>
      <c r="L24" s="1" t="s">
        <v>205</v>
      </c>
      <c r="M24" s="30" t="s">
        <v>180</v>
      </c>
      <c r="N24" s="1" t="s">
        <v>86</v>
      </c>
      <c r="O24" s="1">
        <v>2</v>
      </c>
      <c r="P24" s="109" t="s">
        <v>93</v>
      </c>
      <c r="Q24" s="1" t="s">
        <v>57</v>
      </c>
      <c r="R24" s="23" t="s">
        <v>183</v>
      </c>
      <c r="T24" s="10" t="s">
        <v>12</v>
      </c>
      <c r="U24" s="80" t="s">
        <v>216</v>
      </c>
      <c r="V24" s="10" t="s">
        <v>12</v>
      </c>
      <c r="W24" s="26" t="s">
        <v>136</v>
      </c>
      <c r="X24" s="11">
        <v>3</v>
      </c>
      <c r="Y24" s="17" t="s">
        <v>52</v>
      </c>
      <c r="Z24" s="1" t="s">
        <v>123</v>
      </c>
      <c r="AA24" s="11"/>
    </row>
    <row r="25" spans="2:27" ht="14.25" thickBot="1">
      <c r="D25" s="85" t="s">
        <v>135</v>
      </c>
      <c r="E25" s="86"/>
      <c r="F25" s="24"/>
      <c r="G25" s="77">
        <v>23</v>
      </c>
      <c r="H25" s="147">
        <v>15</v>
      </c>
      <c r="K25" s="32" t="s">
        <v>46</v>
      </c>
      <c r="L25" s="43" t="s">
        <v>206</v>
      </c>
      <c r="M25" s="118" t="s">
        <v>180</v>
      </c>
      <c r="N25" s="43"/>
      <c r="O25" s="43"/>
      <c r="P25" s="117" t="s">
        <v>93</v>
      </c>
      <c r="Q25" s="43"/>
      <c r="R25" s="7"/>
      <c r="T25" s="10" t="s">
        <v>13</v>
      </c>
      <c r="U25" s="80" t="s">
        <v>217</v>
      </c>
      <c r="V25" s="10" t="s">
        <v>245</v>
      </c>
      <c r="W25" s="26" t="s">
        <v>136</v>
      </c>
      <c r="X25" s="11">
        <v>1</v>
      </c>
      <c r="Y25" s="17" t="s">
        <v>52</v>
      </c>
      <c r="Z25" s="1" t="s">
        <v>124</v>
      </c>
      <c r="AA25" s="11"/>
    </row>
    <row r="26" spans="2:27" ht="27">
      <c r="D26" s="85" t="s">
        <v>149</v>
      </c>
      <c r="E26" s="86"/>
      <c r="F26" s="24"/>
      <c r="G26" s="77">
        <v>24</v>
      </c>
      <c r="H26" s="147">
        <v>15</v>
      </c>
      <c r="T26" s="10" t="s">
        <v>14</v>
      </c>
      <c r="U26" s="80" t="s">
        <v>218</v>
      </c>
      <c r="V26" s="10" t="s">
        <v>14</v>
      </c>
      <c r="W26" s="26" t="s">
        <v>141</v>
      </c>
      <c r="X26" s="11">
        <v>3</v>
      </c>
      <c r="Y26" s="17" t="s">
        <v>52</v>
      </c>
      <c r="Z26" s="2" t="s">
        <v>120</v>
      </c>
      <c r="AA26" s="23" t="s">
        <v>90</v>
      </c>
    </row>
    <row r="27" spans="2:27" ht="27">
      <c r="D27" s="85" t="s">
        <v>150</v>
      </c>
      <c r="E27" s="86"/>
      <c r="F27" s="24"/>
      <c r="G27" s="77">
        <v>25</v>
      </c>
      <c r="H27" s="147">
        <v>15</v>
      </c>
      <c r="T27" s="10" t="s">
        <v>15</v>
      </c>
      <c r="U27" s="80" t="s">
        <v>219</v>
      </c>
      <c r="V27" s="10" t="s">
        <v>246</v>
      </c>
      <c r="W27" s="26" t="s">
        <v>141</v>
      </c>
      <c r="X27" s="11">
        <v>1</v>
      </c>
      <c r="Y27" s="17" t="s">
        <v>52</v>
      </c>
      <c r="Z27" s="33" t="s">
        <v>91</v>
      </c>
      <c r="AA27" s="23" t="s">
        <v>90</v>
      </c>
    </row>
    <row r="28" spans="2:27" ht="41.25" thickBot="1">
      <c r="D28" s="87" t="s">
        <v>151</v>
      </c>
      <c r="E28" s="88"/>
      <c r="F28" s="24"/>
      <c r="G28" s="77">
        <v>26</v>
      </c>
      <c r="H28" s="147">
        <v>15</v>
      </c>
      <c r="T28" s="55" t="s">
        <v>92</v>
      </c>
      <c r="U28" s="90" t="s">
        <v>220</v>
      </c>
      <c r="V28" s="111" t="s">
        <v>173</v>
      </c>
      <c r="W28" s="56" t="s">
        <v>19</v>
      </c>
      <c r="X28" s="57">
        <v>1</v>
      </c>
      <c r="Y28" s="58" t="s">
        <v>93</v>
      </c>
      <c r="Z28" s="56" t="s">
        <v>94</v>
      </c>
      <c r="AA28" s="59" t="s">
        <v>95</v>
      </c>
    </row>
    <row r="29" spans="2:27" ht="27" customHeight="1">
      <c r="G29" s="77">
        <v>27</v>
      </c>
      <c r="H29" s="147">
        <v>15</v>
      </c>
      <c r="T29" s="34" t="s">
        <v>92</v>
      </c>
      <c r="U29" s="61" t="s">
        <v>220</v>
      </c>
      <c r="V29" s="34" t="s">
        <v>101</v>
      </c>
      <c r="W29" s="36" t="s">
        <v>19</v>
      </c>
      <c r="X29" s="37">
        <v>1</v>
      </c>
      <c r="Y29" s="41" t="s">
        <v>93</v>
      </c>
      <c r="Z29" s="36" t="s">
        <v>169</v>
      </c>
      <c r="AA29" s="40" t="s">
        <v>171</v>
      </c>
    </row>
    <row r="30" spans="2:27">
      <c r="G30" s="77">
        <v>28</v>
      </c>
      <c r="H30" s="147">
        <v>15</v>
      </c>
      <c r="T30" s="31" t="s">
        <v>99</v>
      </c>
      <c r="U30" s="80" t="s">
        <v>220</v>
      </c>
      <c r="V30" s="31" t="s">
        <v>99</v>
      </c>
      <c r="W30" s="1" t="s">
        <v>139</v>
      </c>
      <c r="X30" s="29">
        <v>3</v>
      </c>
      <c r="Y30" s="42" t="s">
        <v>52</v>
      </c>
      <c r="Z30" s="30" t="s">
        <v>125</v>
      </c>
      <c r="AA30" s="44" t="s">
        <v>102</v>
      </c>
    </row>
    <row r="31" spans="2:27">
      <c r="G31" s="77">
        <v>31</v>
      </c>
      <c r="H31" s="147">
        <v>15</v>
      </c>
      <c r="T31" s="31" t="s">
        <v>100</v>
      </c>
      <c r="U31" s="80" t="s">
        <v>220</v>
      </c>
      <c r="V31" s="31" t="s">
        <v>248</v>
      </c>
      <c r="W31" s="1" t="s">
        <v>139</v>
      </c>
      <c r="X31" s="29">
        <v>1</v>
      </c>
      <c r="Y31" s="42" t="s">
        <v>52</v>
      </c>
      <c r="Z31" s="30" t="s">
        <v>115</v>
      </c>
      <c r="AA31" s="44" t="s">
        <v>103</v>
      </c>
    </row>
    <row r="32" spans="2:27">
      <c r="G32" s="77">
        <v>32</v>
      </c>
      <c r="H32" s="147">
        <v>15</v>
      </c>
      <c r="T32" s="31" t="s">
        <v>113</v>
      </c>
      <c r="U32" s="80" t="s">
        <v>220</v>
      </c>
      <c r="V32" s="31" t="s">
        <v>113</v>
      </c>
      <c r="W32" s="1" t="s">
        <v>141</v>
      </c>
      <c r="X32" s="29">
        <v>3</v>
      </c>
      <c r="Y32" s="42" t="s">
        <v>52</v>
      </c>
      <c r="Z32" s="30" t="s">
        <v>122</v>
      </c>
      <c r="AA32" s="44" t="s">
        <v>104</v>
      </c>
    </row>
    <row r="33" spans="7:28">
      <c r="G33" s="77">
        <v>33</v>
      </c>
      <c r="H33" s="147">
        <v>15</v>
      </c>
      <c r="T33" s="31" t="s">
        <v>114</v>
      </c>
      <c r="U33" s="80" t="s">
        <v>220</v>
      </c>
      <c r="V33" s="31" t="s">
        <v>249</v>
      </c>
      <c r="W33" s="1" t="s">
        <v>315</v>
      </c>
      <c r="X33" s="29">
        <v>1</v>
      </c>
      <c r="Y33" s="42" t="s">
        <v>52</v>
      </c>
      <c r="Z33" s="30" t="s">
        <v>121</v>
      </c>
      <c r="AA33" s="44" t="s">
        <v>104</v>
      </c>
    </row>
    <row r="34" spans="7:28" ht="27">
      <c r="G34" s="77">
        <v>34</v>
      </c>
      <c r="H34" s="147">
        <v>15</v>
      </c>
      <c r="T34" s="31" t="s">
        <v>105</v>
      </c>
      <c r="U34" s="80" t="s">
        <v>220</v>
      </c>
      <c r="V34" s="31" t="s">
        <v>105</v>
      </c>
      <c r="W34" s="1" t="s">
        <v>109</v>
      </c>
      <c r="X34" s="29">
        <v>3</v>
      </c>
      <c r="Y34" s="42" t="s">
        <v>53</v>
      </c>
      <c r="Z34" s="33" t="s">
        <v>116</v>
      </c>
      <c r="AA34" s="11" t="s">
        <v>108</v>
      </c>
    </row>
    <row r="35" spans="7:28" ht="27">
      <c r="G35" s="77">
        <v>35</v>
      </c>
      <c r="H35" s="147">
        <v>15</v>
      </c>
      <c r="T35" s="34" t="s">
        <v>106</v>
      </c>
      <c r="U35" s="91" t="s">
        <v>220</v>
      </c>
      <c r="V35" s="34" t="s">
        <v>250</v>
      </c>
      <c r="W35" s="48"/>
      <c r="X35" s="37"/>
      <c r="Y35" s="41" t="s">
        <v>53</v>
      </c>
      <c r="Z35" s="39" t="s">
        <v>116</v>
      </c>
      <c r="AA35" s="35" t="s">
        <v>108</v>
      </c>
    </row>
    <row r="36" spans="7:28">
      <c r="G36" s="77">
        <v>36</v>
      </c>
      <c r="H36" s="147">
        <v>15</v>
      </c>
      <c r="T36" s="34" t="s">
        <v>133</v>
      </c>
      <c r="U36" s="91" t="s">
        <v>221</v>
      </c>
      <c r="V36" s="106" t="s">
        <v>166</v>
      </c>
      <c r="W36" s="36" t="s">
        <v>142</v>
      </c>
      <c r="X36" s="37">
        <v>3</v>
      </c>
      <c r="Y36" s="38" t="s">
        <v>53</v>
      </c>
      <c r="Z36" s="116" t="s">
        <v>184</v>
      </c>
      <c r="AA36" s="40"/>
      <c r="AB36" s="45"/>
    </row>
    <row r="37" spans="7:28">
      <c r="G37" s="77">
        <v>37</v>
      </c>
      <c r="H37" s="147">
        <v>15</v>
      </c>
      <c r="T37" s="31" t="s">
        <v>165</v>
      </c>
      <c r="U37" s="80" t="s">
        <v>222</v>
      </c>
      <c r="V37" s="106" t="s">
        <v>255</v>
      </c>
      <c r="W37" s="30"/>
      <c r="X37" s="29"/>
      <c r="Y37" s="17"/>
      <c r="Z37" s="30"/>
      <c r="AA37" s="23"/>
    </row>
    <row r="38" spans="7:28" ht="26.25" customHeight="1">
      <c r="G38" s="77">
        <v>38</v>
      </c>
      <c r="H38" s="147">
        <v>15</v>
      </c>
      <c r="T38" s="49" t="s">
        <v>163</v>
      </c>
      <c r="U38" s="81" t="s">
        <v>223</v>
      </c>
      <c r="V38" s="110" t="s">
        <v>167</v>
      </c>
      <c r="W38" s="3" t="s">
        <v>142</v>
      </c>
      <c r="X38" s="9">
        <v>1</v>
      </c>
      <c r="Y38" s="16" t="s">
        <v>53</v>
      </c>
      <c r="Z38" s="3" t="s">
        <v>57</v>
      </c>
      <c r="AA38" s="9"/>
    </row>
    <row r="39" spans="7:28" ht="26.25" customHeight="1">
      <c r="G39" s="77">
        <v>39</v>
      </c>
      <c r="H39" s="147">
        <v>15</v>
      </c>
      <c r="T39" s="31" t="s">
        <v>164</v>
      </c>
      <c r="U39" s="77" t="s">
        <v>224</v>
      </c>
      <c r="V39" s="110" t="s">
        <v>254</v>
      </c>
      <c r="W39" s="1"/>
      <c r="X39" s="1"/>
      <c r="Y39" s="16" t="s">
        <v>53</v>
      </c>
      <c r="Z39" s="1"/>
      <c r="AA39" s="11"/>
    </row>
    <row r="40" spans="7:28" ht="27" customHeight="1">
      <c r="G40" s="77">
        <v>40</v>
      </c>
      <c r="H40" s="147">
        <v>15</v>
      </c>
      <c r="T40" s="130" t="s">
        <v>45</v>
      </c>
      <c r="U40" s="130" t="s">
        <v>225</v>
      </c>
      <c r="V40" s="130" t="s">
        <v>180</v>
      </c>
      <c r="W40" s="130" t="s">
        <v>143</v>
      </c>
      <c r="X40" s="130">
        <v>1</v>
      </c>
      <c r="Y40" s="131" t="s">
        <v>53</v>
      </c>
      <c r="Z40" s="130" t="s">
        <v>57</v>
      </c>
      <c r="AA40" s="132" t="s">
        <v>183</v>
      </c>
    </row>
    <row r="41" spans="7:28" ht="13.5" customHeight="1">
      <c r="G41" s="77">
        <v>41</v>
      </c>
      <c r="H41" s="147">
        <v>15</v>
      </c>
      <c r="T41" s="130" t="s">
        <v>46</v>
      </c>
      <c r="U41" s="130" t="s">
        <v>226</v>
      </c>
      <c r="V41" s="130" t="s">
        <v>253</v>
      </c>
      <c r="W41" s="130"/>
      <c r="X41" s="130"/>
      <c r="Y41" s="131" t="s">
        <v>53</v>
      </c>
      <c r="Z41" s="130"/>
      <c r="AA41" s="130"/>
    </row>
    <row r="42" spans="7:28" ht="13.5" customHeight="1">
      <c r="G42" s="77">
        <v>42</v>
      </c>
      <c r="H42" s="147">
        <v>3.75</v>
      </c>
      <c r="T42" s="30" t="s">
        <v>45</v>
      </c>
      <c r="U42" s="1" t="s">
        <v>225</v>
      </c>
      <c r="V42" s="1" t="s">
        <v>181</v>
      </c>
      <c r="W42" s="1" t="s">
        <v>142</v>
      </c>
      <c r="X42" s="1">
        <v>2</v>
      </c>
      <c r="Y42" s="16" t="s">
        <v>53</v>
      </c>
      <c r="Z42" s="1" t="s">
        <v>57</v>
      </c>
      <c r="AA42" s="1"/>
    </row>
    <row r="43" spans="7:28">
      <c r="T43" s="30" t="s">
        <v>46</v>
      </c>
      <c r="U43" s="1" t="s">
        <v>226</v>
      </c>
      <c r="V43" s="1" t="s">
        <v>251</v>
      </c>
      <c r="W43" s="1"/>
      <c r="X43" s="1"/>
      <c r="Y43" s="16" t="s">
        <v>53</v>
      </c>
      <c r="Z43" s="1"/>
      <c r="AA43" s="1"/>
    </row>
    <row r="44" spans="7:28">
      <c r="T44" s="30"/>
      <c r="U44" s="1"/>
      <c r="V44" s="1"/>
      <c r="W44" s="1"/>
      <c r="X44" s="1"/>
      <c r="Y44" s="16"/>
      <c r="Z44" s="1"/>
      <c r="AA44" s="1"/>
    </row>
    <row r="45" spans="7:28">
      <c r="T45" s="30"/>
      <c r="U45" s="1"/>
      <c r="V45" s="1"/>
      <c r="W45" s="1"/>
      <c r="X45" s="1"/>
      <c r="Y45" s="16"/>
      <c r="Z45" s="1"/>
      <c r="AA45" s="1"/>
    </row>
    <row r="47" spans="7:28" ht="42" customHeight="1"/>
  </sheetData>
  <mergeCells count="14">
    <mergeCell ref="AA13:AA14"/>
    <mergeCell ref="P13:P14"/>
    <mergeCell ref="Q13:Q14"/>
    <mergeCell ref="R13:R14"/>
    <mergeCell ref="T13:U13"/>
    <mergeCell ref="V13:X13"/>
    <mergeCell ref="Y13:Y14"/>
    <mergeCell ref="M3:Q3"/>
    <mergeCell ref="V3:Z3"/>
    <mergeCell ref="M4:Q11"/>
    <mergeCell ref="V4:Z11"/>
    <mergeCell ref="K13:L13"/>
    <mergeCell ref="M13:O13"/>
    <mergeCell ref="Z13:Z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A1:L12"/>
  <sheetViews>
    <sheetView tabSelected="1" view="pageBreakPreview" zoomScaleNormal="100" workbookViewId="0">
      <selection activeCell="H5" sqref="H5"/>
    </sheetView>
  </sheetViews>
  <sheetFormatPr defaultRowHeight="13.5"/>
  <cols>
    <col min="1" max="2" width="25.625" style="192" customWidth="1"/>
    <col min="3" max="3" width="2.625" style="192" customWidth="1"/>
    <col min="4" max="5" width="19.5" style="192" customWidth="1"/>
    <col min="6" max="6" width="2.25" style="192" customWidth="1"/>
    <col min="7" max="7" width="19.5" style="192" customWidth="1"/>
    <col min="8" max="8" width="19.75" style="192" customWidth="1"/>
    <col min="9" max="9" width="18.25" style="192" hidden="1" customWidth="1"/>
    <col min="10" max="10" width="23" style="192" hidden="1" customWidth="1"/>
    <col min="11" max="11" width="21.25" style="192" hidden="1" customWidth="1"/>
    <col min="12" max="12" width="22.125" style="192" hidden="1" customWidth="1"/>
    <col min="13" max="256" width="9" style="192"/>
    <col min="257" max="258" width="25.625" style="192" customWidth="1"/>
    <col min="259" max="259" width="2.625" style="192" customWidth="1"/>
    <col min="260" max="261" width="19.5" style="192" customWidth="1"/>
    <col min="262" max="262" width="2.25" style="192" customWidth="1"/>
    <col min="263" max="264" width="19.5" style="192" customWidth="1"/>
    <col min="265" max="268" width="0" style="192" hidden="1" customWidth="1"/>
    <col min="269" max="512" width="9" style="192"/>
    <col min="513" max="514" width="25.625" style="192" customWidth="1"/>
    <col min="515" max="515" width="2.625" style="192" customWidth="1"/>
    <col min="516" max="517" width="19.5" style="192" customWidth="1"/>
    <col min="518" max="518" width="2.25" style="192" customWidth="1"/>
    <col min="519" max="520" width="19.5" style="192" customWidth="1"/>
    <col min="521" max="524" width="0" style="192" hidden="1" customWidth="1"/>
    <col min="525" max="768" width="9" style="192"/>
    <col min="769" max="770" width="25.625" style="192" customWidth="1"/>
    <col min="771" max="771" width="2.625" style="192" customWidth="1"/>
    <col min="772" max="773" width="19.5" style="192" customWidth="1"/>
    <col min="774" max="774" width="2.25" style="192" customWidth="1"/>
    <col min="775" max="776" width="19.5" style="192" customWidth="1"/>
    <col min="777" max="780" width="0" style="192" hidden="1" customWidth="1"/>
    <col min="781" max="1024" width="9" style="192"/>
    <col min="1025" max="1026" width="25.625" style="192" customWidth="1"/>
    <col min="1027" max="1027" width="2.625" style="192" customWidth="1"/>
    <col min="1028" max="1029" width="19.5" style="192" customWidth="1"/>
    <col min="1030" max="1030" width="2.25" style="192" customWidth="1"/>
    <col min="1031" max="1032" width="19.5" style="192" customWidth="1"/>
    <col min="1033" max="1036" width="0" style="192" hidden="1" customWidth="1"/>
    <col min="1037" max="1280" width="9" style="192"/>
    <col min="1281" max="1282" width="25.625" style="192" customWidth="1"/>
    <col min="1283" max="1283" width="2.625" style="192" customWidth="1"/>
    <col min="1284" max="1285" width="19.5" style="192" customWidth="1"/>
    <col min="1286" max="1286" width="2.25" style="192" customWidth="1"/>
    <col min="1287" max="1288" width="19.5" style="192" customWidth="1"/>
    <col min="1289" max="1292" width="0" style="192" hidden="1" customWidth="1"/>
    <col min="1293" max="1536" width="9" style="192"/>
    <col min="1537" max="1538" width="25.625" style="192" customWidth="1"/>
    <col min="1539" max="1539" width="2.625" style="192" customWidth="1"/>
    <col min="1540" max="1541" width="19.5" style="192" customWidth="1"/>
    <col min="1542" max="1542" width="2.25" style="192" customWidth="1"/>
    <col min="1543" max="1544" width="19.5" style="192" customWidth="1"/>
    <col min="1545" max="1548" width="0" style="192" hidden="1" customWidth="1"/>
    <col min="1549" max="1792" width="9" style="192"/>
    <col min="1793" max="1794" width="25.625" style="192" customWidth="1"/>
    <col min="1795" max="1795" width="2.625" style="192" customWidth="1"/>
    <col min="1796" max="1797" width="19.5" style="192" customWidth="1"/>
    <col min="1798" max="1798" width="2.25" style="192" customWidth="1"/>
    <col min="1799" max="1800" width="19.5" style="192" customWidth="1"/>
    <col min="1801" max="1804" width="0" style="192" hidden="1" customWidth="1"/>
    <col min="1805" max="2048" width="9" style="192"/>
    <col min="2049" max="2050" width="25.625" style="192" customWidth="1"/>
    <col min="2051" max="2051" width="2.625" style="192" customWidth="1"/>
    <col min="2052" max="2053" width="19.5" style="192" customWidth="1"/>
    <col min="2054" max="2054" width="2.25" style="192" customWidth="1"/>
    <col min="2055" max="2056" width="19.5" style="192" customWidth="1"/>
    <col min="2057" max="2060" width="0" style="192" hidden="1" customWidth="1"/>
    <col min="2061" max="2304" width="9" style="192"/>
    <col min="2305" max="2306" width="25.625" style="192" customWidth="1"/>
    <col min="2307" max="2307" width="2.625" style="192" customWidth="1"/>
    <col min="2308" max="2309" width="19.5" style="192" customWidth="1"/>
    <col min="2310" max="2310" width="2.25" style="192" customWidth="1"/>
    <col min="2311" max="2312" width="19.5" style="192" customWidth="1"/>
    <col min="2313" max="2316" width="0" style="192" hidden="1" customWidth="1"/>
    <col min="2317" max="2560" width="9" style="192"/>
    <col min="2561" max="2562" width="25.625" style="192" customWidth="1"/>
    <col min="2563" max="2563" width="2.625" style="192" customWidth="1"/>
    <col min="2564" max="2565" width="19.5" style="192" customWidth="1"/>
    <col min="2566" max="2566" width="2.25" style="192" customWidth="1"/>
    <col min="2567" max="2568" width="19.5" style="192" customWidth="1"/>
    <col min="2569" max="2572" width="0" style="192" hidden="1" customWidth="1"/>
    <col min="2573" max="2816" width="9" style="192"/>
    <col min="2817" max="2818" width="25.625" style="192" customWidth="1"/>
    <col min="2819" max="2819" width="2.625" style="192" customWidth="1"/>
    <col min="2820" max="2821" width="19.5" style="192" customWidth="1"/>
    <col min="2822" max="2822" width="2.25" style="192" customWidth="1"/>
    <col min="2823" max="2824" width="19.5" style="192" customWidth="1"/>
    <col min="2825" max="2828" width="0" style="192" hidden="1" customWidth="1"/>
    <col min="2829" max="3072" width="9" style="192"/>
    <col min="3073" max="3074" width="25.625" style="192" customWidth="1"/>
    <col min="3075" max="3075" width="2.625" style="192" customWidth="1"/>
    <col min="3076" max="3077" width="19.5" style="192" customWidth="1"/>
    <col min="3078" max="3078" width="2.25" style="192" customWidth="1"/>
    <col min="3079" max="3080" width="19.5" style="192" customWidth="1"/>
    <col min="3081" max="3084" width="0" style="192" hidden="1" customWidth="1"/>
    <col min="3085" max="3328" width="9" style="192"/>
    <col min="3329" max="3330" width="25.625" style="192" customWidth="1"/>
    <col min="3331" max="3331" width="2.625" style="192" customWidth="1"/>
    <col min="3332" max="3333" width="19.5" style="192" customWidth="1"/>
    <col min="3334" max="3334" width="2.25" style="192" customWidth="1"/>
    <col min="3335" max="3336" width="19.5" style="192" customWidth="1"/>
    <col min="3337" max="3340" width="0" style="192" hidden="1" customWidth="1"/>
    <col min="3341" max="3584" width="9" style="192"/>
    <col min="3585" max="3586" width="25.625" style="192" customWidth="1"/>
    <col min="3587" max="3587" width="2.625" style="192" customWidth="1"/>
    <col min="3588" max="3589" width="19.5" style="192" customWidth="1"/>
    <col min="3590" max="3590" width="2.25" style="192" customWidth="1"/>
    <col min="3591" max="3592" width="19.5" style="192" customWidth="1"/>
    <col min="3593" max="3596" width="0" style="192" hidden="1" customWidth="1"/>
    <col min="3597" max="3840" width="9" style="192"/>
    <col min="3841" max="3842" width="25.625" style="192" customWidth="1"/>
    <col min="3843" max="3843" width="2.625" style="192" customWidth="1"/>
    <col min="3844" max="3845" width="19.5" style="192" customWidth="1"/>
    <col min="3846" max="3846" width="2.25" style="192" customWidth="1"/>
    <col min="3847" max="3848" width="19.5" style="192" customWidth="1"/>
    <col min="3849" max="3852" width="0" style="192" hidden="1" customWidth="1"/>
    <col min="3853" max="4096" width="9" style="192"/>
    <col min="4097" max="4098" width="25.625" style="192" customWidth="1"/>
    <col min="4099" max="4099" width="2.625" style="192" customWidth="1"/>
    <col min="4100" max="4101" width="19.5" style="192" customWidth="1"/>
    <col min="4102" max="4102" width="2.25" style="192" customWidth="1"/>
    <col min="4103" max="4104" width="19.5" style="192" customWidth="1"/>
    <col min="4105" max="4108" width="0" style="192" hidden="1" customWidth="1"/>
    <col min="4109" max="4352" width="9" style="192"/>
    <col min="4353" max="4354" width="25.625" style="192" customWidth="1"/>
    <col min="4355" max="4355" width="2.625" style="192" customWidth="1"/>
    <col min="4356" max="4357" width="19.5" style="192" customWidth="1"/>
    <col min="4358" max="4358" width="2.25" style="192" customWidth="1"/>
    <col min="4359" max="4360" width="19.5" style="192" customWidth="1"/>
    <col min="4361" max="4364" width="0" style="192" hidden="1" customWidth="1"/>
    <col min="4365" max="4608" width="9" style="192"/>
    <col min="4609" max="4610" width="25.625" style="192" customWidth="1"/>
    <col min="4611" max="4611" width="2.625" style="192" customWidth="1"/>
    <col min="4612" max="4613" width="19.5" style="192" customWidth="1"/>
    <col min="4614" max="4614" width="2.25" style="192" customWidth="1"/>
    <col min="4615" max="4616" width="19.5" style="192" customWidth="1"/>
    <col min="4617" max="4620" width="0" style="192" hidden="1" customWidth="1"/>
    <col min="4621" max="4864" width="9" style="192"/>
    <col min="4865" max="4866" width="25.625" style="192" customWidth="1"/>
    <col min="4867" max="4867" width="2.625" style="192" customWidth="1"/>
    <col min="4868" max="4869" width="19.5" style="192" customWidth="1"/>
    <col min="4870" max="4870" width="2.25" style="192" customWidth="1"/>
    <col min="4871" max="4872" width="19.5" style="192" customWidth="1"/>
    <col min="4873" max="4876" width="0" style="192" hidden="1" customWidth="1"/>
    <col min="4877" max="5120" width="9" style="192"/>
    <col min="5121" max="5122" width="25.625" style="192" customWidth="1"/>
    <col min="5123" max="5123" width="2.625" style="192" customWidth="1"/>
    <col min="5124" max="5125" width="19.5" style="192" customWidth="1"/>
    <col min="5126" max="5126" width="2.25" style="192" customWidth="1"/>
    <col min="5127" max="5128" width="19.5" style="192" customWidth="1"/>
    <col min="5129" max="5132" width="0" style="192" hidden="1" customWidth="1"/>
    <col min="5133" max="5376" width="9" style="192"/>
    <col min="5377" max="5378" width="25.625" style="192" customWidth="1"/>
    <col min="5379" max="5379" width="2.625" style="192" customWidth="1"/>
    <col min="5380" max="5381" width="19.5" style="192" customWidth="1"/>
    <col min="5382" max="5382" width="2.25" style="192" customWidth="1"/>
    <col min="5383" max="5384" width="19.5" style="192" customWidth="1"/>
    <col min="5385" max="5388" width="0" style="192" hidden="1" customWidth="1"/>
    <col min="5389" max="5632" width="9" style="192"/>
    <col min="5633" max="5634" width="25.625" style="192" customWidth="1"/>
    <col min="5635" max="5635" width="2.625" style="192" customWidth="1"/>
    <col min="5636" max="5637" width="19.5" style="192" customWidth="1"/>
    <col min="5638" max="5638" width="2.25" style="192" customWidth="1"/>
    <col min="5639" max="5640" width="19.5" style="192" customWidth="1"/>
    <col min="5641" max="5644" width="0" style="192" hidden="1" customWidth="1"/>
    <col min="5645" max="5888" width="9" style="192"/>
    <col min="5889" max="5890" width="25.625" style="192" customWidth="1"/>
    <col min="5891" max="5891" width="2.625" style="192" customWidth="1"/>
    <col min="5892" max="5893" width="19.5" style="192" customWidth="1"/>
    <col min="5894" max="5894" width="2.25" style="192" customWidth="1"/>
    <col min="5895" max="5896" width="19.5" style="192" customWidth="1"/>
    <col min="5897" max="5900" width="0" style="192" hidden="1" customWidth="1"/>
    <col min="5901" max="6144" width="9" style="192"/>
    <col min="6145" max="6146" width="25.625" style="192" customWidth="1"/>
    <col min="6147" max="6147" width="2.625" style="192" customWidth="1"/>
    <col min="6148" max="6149" width="19.5" style="192" customWidth="1"/>
    <col min="6150" max="6150" width="2.25" style="192" customWidth="1"/>
    <col min="6151" max="6152" width="19.5" style="192" customWidth="1"/>
    <col min="6153" max="6156" width="0" style="192" hidden="1" customWidth="1"/>
    <col min="6157" max="6400" width="9" style="192"/>
    <col min="6401" max="6402" width="25.625" style="192" customWidth="1"/>
    <col min="6403" max="6403" width="2.625" style="192" customWidth="1"/>
    <col min="6404" max="6405" width="19.5" style="192" customWidth="1"/>
    <col min="6406" max="6406" width="2.25" style="192" customWidth="1"/>
    <col min="6407" max="6408" width="19.5" style="192" customWidth="1"/>
    <col min="6409" max="6412" width="0" style="192" hidden="1" customWidth="1"/>
    <col min="6413" max="6656" width="9" style="192"/>
    <col min="6657" max="6658" width="25.625" style="192" customWidth="1"/>
    <col min="6659" max="6659" width="2.625" style="192" customWidth="1"/>
    <col min="6660" max="6661" width="19.5" style="192" customWidth="1"/>
    <col min="6662" max="6662" width="2.25" style="192" customWidth="1"/>
    <col min="6663" max="6664" width="19.5" style="192" customWidth="1"/>
    <col min="6665" max="6668" width="0" style="192" hidden="1" customWidth="1"/>
    <col min="6669" max="6912" width="9" style="192"/>
    <col min="6913" max="6914" width="25.625" style="192" customWidth="1"/>
    <col min="6915" max="6915" width="2.625" style="192" customWidth="1"/>
    <col min="6916" max="6917" width="19.5" style="192" customWidth="1"/>
    <col min="6918" max="6918" width="2.25" style="192" customWidth="1"/>
    <col min="6919" max="6920" width="19.5" style="192" customWidth="1"/>
    <col min="6921" max="6924" width="0" style="192" hidden="1" customWidth="1"/>
    <col min="6925" max="7168" width="9" style="192"/>
    <col min="7169" max="7170" width="25.625" style="192" customWidth="1"/>
    <col min="7171" max="7171" width="2.625" style="192" customWidth="1"/>
    <col min="7172" max="7173" width="19.5" style="192" customWidth="1"/>
    <col min="7174" max="7174" width="2.25" style="192" customWidth="1"/>
    <col min="7175" max="7176" width="19.5" style="192" customWidth="1"/>
    <col min="7177" max="7180" width="0" style="192" hidden="1" customWidth="1"/>
    <col min="7181" max="7424" width="9" style="192"/>
    <col min="7425" max="7426" width="25.625" style="192" customWidth="1"/>
    <col min="7427" max="7427" width="2.625" style="192" customWidth="1"/>
    <col min="7428" max="7429" width="19.5" style="192" customWidth="1"/>
    <col min="7430" max="7430" width="2.25" style="192" customWidth="1"/>
    <col min="7431" max="7432" width="19.5" style="192" customWidth="1"/>
    <col min="7433" max="7436" width="0" style="192" hidden="1" customWidth="1"/>
    <col min="7437" max="7680" width="9" style="192"/>
    <col min="7681" max="7682" width="25.625" style="192" customWidth="1"/>
    <col min="7683" max="7683" width="2.625" style="192" customWidth="1"/>
    <col min="7684" max="7685" width="19.5" style="192" customWidth="1"/>
    <col min="7686" max="7686" width="2.25" style="192" customWidth="1"/>
    <col min="7687" max="7688" width="19.5" style="192" customWidth="1"/>
    <col min="7689" max="7692" width="0" style="192" hidden="1" customWidth="1"/>
    <col min="7693" max="7936" width="9" style="192"/>
    <col min="7937" max="7938" width="25.625" style="192" customWidth="1"/>
    <col min="7939" max="7939" width="2.625" style="192" customWidth="1"/>
    <col min="7940" max="7941" width="19.5" style="192" customWidth="1"/>
    <col min="7942" max="7942" width="2.25" style="192" customWidth="1"/>
    <col min="7943" max="7944" width="19.5" style="192" customWidth="1"/>
    <col min="7945" max="7948" width="0" style="192" hidden="1" customWidth="1"/>
    <col min="7949" max="8192" width="9" style="192"/>
    <col min="8193" max="8194" width="25.625" style="192" customWidth="1"/>
    <col min="8195" max="8195" width="2.625" style="192" customWidth="1"/>
    <col min="8196" max="8197" width="19.5" style="192" customWidth="1"/>
    <col min="8198" max="8198" width="2.25" style="192" customWidth="1"/>
    <col min="8199" max="8200" width="19.5" style="192" customWidth="1"/>
    <col min="8201" max="8204" width="0" style="192" hidden="1" customWidth="1"/>
    <col min="8205" max="8448" width="9" style="192"/>
    <col min="8449" max="8450" width="25.625" style="192" customWidth="1"/>
    <col min="8451" max="8451" width="2.625" style="192" customWidth="1"/>
    <col min="8452" max="8453" width="19.5" style="192" customWidth="1"/>
    <col min="8454" max="8454" width="2.25" style="192" customWidth="1"/>
    <col min="8455" max="8456" width="19.5" style="192" customWidth="1"/>
    <col min="8457" max="8460" width="0" style="192" hidden="1" customWidth="1"/>
    <col min="8461" max="8704" width="9" style="192"/>
    <col min="8705" max="8706" width="25.625" style="192" customWidth="1"/>
    <col min="8707" max="8707" width="2.625" style="192" customWidth="1"/>
    <col min="8708" max="8709" width="19.5" style="192" customWidth="1"/>
    <col min="8710" max="8710" width="2.25" style="192" customWidth="1"/>
    <col min="8711" max="8712" width="19.5" style="192" customWidth="1"/>
    <col min="8713" max="8716" width="0" style="192" hidden="1" customWidth="1"/>
    <col min="8717" max="8960" width="9" style="192"/>
    <col min="8961" max="8962" width="25.625" style="192" customWidth="1"/>
    <col min="8963" max="8963" width="2.625" style="192" customWidth="1"/>
    <col min="8964" max="8965" width="19.5" style="192" customWidth="1"/>
    <col min="8966" max="8966" width="2.25" style="192" customWidth="1"/>
    <col min="8967" max="8968" width="19.5" style="192" customWidth="1"/>
    <col min="8969" max="8972" width="0" style="192" hidden="1" customWidth="1"/>
    <col min="8973" max="9216" width="9" style="192"/>
    <col min="9217" max="9218" width="25.625" style="192" customWidth="1"/>
    <col min="9219" max="9219" width="2.625" style="192" customWidth="1"/>
    <col min="9220" max="9221" width="19.5" style="192" customWidth="1"/>
    <col min="9222" max="9222" width="2.25" style="192" customWidth="1"/>
    <col min="9223" max="9224" width="19.5" style="192" customWidth="1"/>
    <col min="9225" max="9228" width="0" style="192" hidden="1" customWidth="1"/>
    <col min="9229" max="9472" width="9" style="192"/>
    <col min="9473" max="9474" width="25.625" style="192" customWidth="1"/>
    <col min="9475" max="9475" width="2.625" style="192" customWidth="1"/>
    <col min="9476" max="9477" width="19.5" style="192" customWidth="1"/>
    <col min="9478" max="9478" width="2.25" style="192" customWidth="1"/>
    <col min="9479" max="9480" width="19.5" style="192" customWidth="1"/>
    <col min="9481" max="9484" width="0" style="192" hidden="1" customWidth="1"/>
    <col min="9485" max="9728" width="9" style="192"/>
    <col min="9729" max="9730" width="25.625" style="192" customWidth="1"/>
    <col min="9731" max="9731" width="2.625" style="192" customWidth="1"/>
    <col min="9732" max="9733" width="19.5" style="192" customWidth="1"/>
    <col min="9734" max="9734" width="2.25" style="192" customWidth="1"/>
    <col min="9735" max="9736" width="19.5" style="192" customWidth="1"/>
    <col min="9737" max="9740" width="0" style="192" hidden="1" customWidth="1"/>
    <col min="9741" max="9984" width="9" style="192"/>
    <col min="9985" max="9986" width="25.625" style="192" customWidth="1"/>
    <col min="9987" max="9987" width="2.625" style="192" customWidth="1"/>
    <col min="9988" max="9989" width="19.5" style="192" customWidth="1"/>
    <col min="9990" max="9990" width="2.25" style="192" customWidth="1"/>
    <col min="9991" max="9992" width="19.5" style="192" customWidth="1"/>
    <col min="9993" max="9996" width="0" style="192" hidden="1" customWidth="1"/>
    <col min="9997" max="10240" width="9" style="192"/>
    <col min="10241" max="10242" width="25.625" style="192" customWidth="1"/>
    <col min="10243" max="10243" width="2.625" style="192" customWidth="1"/>
    <col min="10244" max="10245" width="19.5" style="192" customWidth="1"/>
    <col min="10246" max="10246" width="2.25" style="192" customWidth="1"/>
    <col min="10247" max="10248" width="19.5" style="192" customWidth="1"/>
    <col min="10249" max="10252" width="0" style="192" hidden="1" customWidth="1"/>
    <col min="10253" max="10496" width="9" style="192"/>
    <col min="10497" max="10498" width="25.625" style="192" customWidth="1"/>
    <col min="10499" max="10499" width="2.625" style="192" customWidth="1"/>
    <col min="10500" max="10501" width="19.5" style="192" customWidth="1"/>
    <col min="10502" max="10502" width="2.25" style="192" customWidth="1"/>
    <col min="10503" max="10504" width="19.5" style="192" customWidth="1"/>
    <col min="10505" max="10508" width="0" style="192" hidden="1" customWidth="1"/>
    <col min="10509" max="10752" width="9" style="192"/>
    <col min="10753" max="10754" width="25.625" style="192" customWidth="1"/>
    <col min="10755" max="10755" width="2.625" style="192" customWidth="1"/>
    <col min="10756" max="10757" width="19.5" style="192" customWidth="1"/>
    <col min="10758" max="10758" width="2.25" style="192" customWidth="1"/>
    <col min="10759" max="10760" width="19.5" style="192" customWidth="1"/>
    <col min="10761" max="10764" width="0" style="192" hidden="1" customWidth="1"/>
    <col min="10765" max="11008" width="9" style="192"/>
    <col min="11009" max="11010" width="25.625" style="192" customWidth="1"/>
    <col min="11011" max="11011" width="2.625" style="192" customWidth="1"/>
    <col min="11012" max="11013" width="19.5" style="192" customWidth="1"/>
    <col min="11014" max="11014" width="2.25" style="192" customWidth="1"/>
    <col min="11015" max="11016" width="19.5" style="192" customWidth="1"/>
    <col min="11017" max="11020" width="0" style="192" hidden="1" customWidth="1"/>
    <col min="11021" max="11264" width="9" style="192"/>
    <col min="11265" max="11266" width="25.625" style="192" customWidth="1"/>
    <col min="11267" max="11267" width="2.625" style="192" customWidth="1"/>
    <col min="11268" max="11269" width="19.5" style="192" customWidth="1"/>
    <col min="11270" max="11270" width="2.25" style="192" customWidth="1"/>
    <col min="11271" max="11272" width="19.5" style="192" customWidth="1"/>
    <col min="11273" max="11276" width="0" style="192" hidden="1" customWidth="1"/>
    <col min="11277" max="11520" width="9" style="192"/>
    <col min="11521" max="11522" width="25.625" style="192" customWidth="1"/>
    <col min="11523" max="11523" width="2.625" style="192" customWidth="1"/>
    <col min="11524" max="11525" width="19.5" style="192" customWidth="1"/>
    <col min="11526" max="11526" width="2.25" style="192" customWidth="1"/>
    <col min="11527" max="11528" width="19.5" style="192" customWidth="1"/>
    <col min="11529" max="11532" width="0" style="192" hidden="1" customWidth="1"/>
    <col min="11533" max="11776" width="9" style="192"/>
    <col min="11777" max="11778" width="25.625" style="192" customWidth="1"/>
    <col min="11779" max="11779" width="2.625" style="192" customWidth="1"/>
    <col min="11780" max="11781" width="19.5" style="192" customWidth="1"/>
    <col min="11782" max="11782" width="2.25" style="192" customWidth="1"/>
    <col min="11783" max="11784" width="19.5" style="192" customWidth="1"/>
    <col min="11785" max="11788" width="0" style="192" hidden="1" customWidth="1"/>
    <col min="11789" max="12032" width="9" style="192"/>
    <col min="12033" max="12034" width="25.625" style="192" customWidth="1"/>
    <col min="12035" max="12035" width="2.625" style="192" customWidth="1"/>
    <col min="12036" max="12037" width="19.5" style="192" customWidth="1"/>
    <col min="12038" max="12038" width="2.25" style="192" customWidth="1"/>
    <col min="12039" max="12040" width="19.5" style="192" customWidth="1"/>
    <col min="12041" max="12044" width="0" style="192" hidden="1" customWidth="1"/>
    <col min="12045" max="12288" width="9" style="192"/>
    <col min="12289" max="12290" width="25.625" style="192" customWidth="1"/>
    <col min="12291" max="12291" width="2.625" style="192" customWidth="1"/>
    <col min="12292" max="12293" width="19.5" style="192" customWidth="1"/>
    <col min="12294" max="12294" width="2.25" style="192" customWidth="1"/>
    <col min="12295" max="12296" width="19.5" style="192" customWidth="1"/>
    <col min="12297" max="12300" width="0" style="192" hidden="1" customWidth="1"/>
    <col min="12301" max="12544" width="9" style="192"/>
    <col min="12545" max="12546" width="25.625" style="192" customWidth="1"/>
    <col min="12547" max="12547" width="2.625" style="192" customWidth="1"/>
    <col min="12548" max="12549" width="19.5" style="192" customWidth="1"/>
    <col min="12550" max="12550" width="2.25" style="192" customWidth="1"/>
    <col min="12551" max="12552" width="19.5" style="192" customWidth="1"/>
    <col min="12553" max="12556" width="0" style="192" hidden="1" customWidth="1"/>
    <col min="12557" max="12800" width="9" style="192"/>
    <col min="12801" max="12802" width="25.625" style="192" customWidth="1"/>
    <col min="12803" max="12803" width="2.625" style="192" customWidth="1"/>
    <col min="12804" max="12805" width="19.5" style="192" customWidth="1"/>
    <col min="12806" max="12806" width="2.25" style="192" customWidth="1"/>
    <col min="12807" max="12808" width="19.5" style="192" customWidth="1"/>
    <col min="12809" max="12812" width="0" style="192" hidden="1" customWidth="1"/>
    <col min="12813" max="13056" width="9" style="192"/>
    <col min="13057" max="13058" width="25.625" style="192" customWidth="1"/>
    <col min="13059" max="13059" width="2.625" style="192" customWidth="1"/>
    <col min="13060" max="13061" width="19.5" style="192" customWidth="1"/>
    <col min="13062" max="13062" width="2.25" style="192" customWidth="1"/>
    <col min="13063" max="13064" width="19.5" style="192" customWidth="1"/>
    <col min="13065" max="13068" width="0" style="192" hidden="1" customWidth="1"/>
    <col min="13069" max="13312" width="9" style="192"/>
    <col min="13313" max="13314" width="25.625" style="192" customWidth="1"/>
    <col min="13315" max="13315" width="2.625" style="192" customWidth="1"/>
    <col min="13316" max="13317" width="19.5" style="192" customWidth="1"/>
    <col min="13318" max="13318" width="2.25" style="192" customWidth="1"/>
    <col min="13319" max="13320" width="19.5" style="192" customWidth="1"/>
    <col min="13321" max="13324" width="0" style="192" hidden="1" customWidth="1"/>
    <col min="13325" max="13568" width="9" style="192"/>
    <col min="13569" max="13570" width="25.625" style="192" customWidth="1"/>
    <col min="13571" max="13571" width="2.625" style="192" customWidth="1"/>
    <col min="13572" max="13573" width="19.5" style="192" customWidth="1"/>
    <col min="13574" max="13574" width="2.25" style="192" customWidth="1"/>
    <col min="13575" max="13576" width="19.5" style="192" customWidth="1"/>
    <col min="13577" max="13580" width="0" style="192" hidden="1" customWidth="1"/>
    <col min="13581" max="13824" width="9" style="192"/>
    <col min="13825" max="13826" width="25.625" style="192" customWidth="1"/>
    <col min="13827" max="13827" width="2.625" style="192" customWidth="1"/>
    <col min="13828" max="13829" width="19.5" style="192" customWidth="1"/>
    <col min="13830" max="13830" width="2.25" style="192" customWidth="1"/>
    <col min="13831" max="13832" width="19.5" style="192" customWidth="1"/>
    <col min="13833" max="13836" width="0" style="192" hidden="1" customWidth="1"/>
    <col min="13837" max="14080" width="9" style="192"/>
    <col min="14081" max="14082" width="25.625" style="192" customWidth="1"/>
    <col min="14083" max="14083" width="2.625" style="192" customWidth="1"/>
    <col min="14084" max="14085" width="19.5" style="192" customWidth="1"/>
    <col min="14086" max="14086" width="2.25" style="192" customWidth="1"/>
    <col min="14087" max="14088" width="19.5" style="192" customWidth="1"/>
    <col min="14089" max="14092" width="0" style="192" hidden="1" customWidth="1"/>
    <col min="14093" max="14336" width="9" style="192"/>
    <col min="14337" max="14338" width="25.625" style="192" customWidth="1"/>
    <col min="14339" max="14339" width="2.625" style="192" customWidth="1"/>
    <col min="14340" max="14341" width="19.5" style="192" customWidth="1"/>
    <col min="14342" max="14342" width="2.25" style="192" customWidth="1"/>
    <col min="14343" max="14344" width="19.5" style="192" customWidth="1"/>
    <col min="14345" max="14348" width="0" style="192" hidden="1" customWidth="1"/>
    <col min="14349" max="14592" width="9" style="192"/>
    <col min="14593" max="14594" width="25.625" style="192" customWidth="1"/>
    <col min="14595" max="14595" width="2.625" style="192" customWidth="1"/>
    <col min="14596" max="14597" width="19.5" style="192" customWidth="1"/>
    <col min="14598" max="14598" width="2.25" style="192" customWidth="1"/>
    <col min="14599" max="14600" width="19.5" style="192" customWidth="1"/>
    <col min="14601" max="14604" width="0" style="192" hidden="1" customWidth="1"/>
    <col min="14605" max="14848" width="9" style="192"/>
    <col min="14849" max="14850" width="25.625" style="192" customWidth="1"/>
    <col min="14851" max="14851" width="2.625" style="192" customWidth="1"/>
    <col min="14852" max="14853" width="19.5" style="192" customWidth="1"/>
    <col min="14854" max="14854" width="2.25" style="192" customWidth="1"/>
    <col min="14855" max="14856" width="19.5" style="192" customWidth="1"/>
    <col min="14857" max="14860" width="0" style="192" hidden="1" customWidth="1"/>
    <col min="14861" max="15104" width="9" style="192"/>
    <col min="15105" max="15106" width="25.625" style="192" customWidth="1"/>
    <col min="15107" max="15107" width="2.625" style="192" customWidth="1"/>
    <col min="15108" max="15109" width="19.5" style="192" customWidth="1"/>
    <col min="15110" max="15110" width="2.25" style="192" customWidth="1"/>
    <col min="15111" max="15112" width="19.5" style="192" customWidth="1"/>
    <col min="15113" max="15116" width="0" style="192" hidden="1" customWidth="1"/>
    <col min="15117" max="15360" width="9" style="192"/>
    <col min="15361" max="15362" width="25.625" style="192" customWidth="1"/>
    <col min="15363" max="15363" width="2.625" style="192" customWidth="1"/>
    <col min="15364" max="15365" width="19.5" style="192" customWidth="1"/>
    <col min="15366" max="15366" width="2.25" style="192" customWidth="1"/>
    <col min="15367" max="15368" width="19.5" style="192" customWidth="1"/>
    <col min="15369" max="15372" width="0" style="192" hidden="1" customWidth="1"/>
    <col min="15373" max="15616" width="9" style="192"/>
    <col min="15617" max="15618" width="25.625" style="192" customWidth="1"/>
    <col min="15619" max="15619" width="2.625" style="192" customWidth="1"/>
    <col min="15620" max="15621" width="19.5" style="192" customWidth="1"/>
    <col min="15622" max="15622" width="2.25" style="192" customWidth="1"/>
    <col min="15623" max="15624" width="19.5" style="192" customWidth="1"/>
    <col min="15625" max="15628" width="0" style="192" hidden="1" customWidth="1"/>
    <col min="15629" max="15872" width="9" style="192"/>
    <col min="15873" max="15874" width="25.625" style="192" customWidth="1"/>
    <col min="15875" max="15875" width="2.625" style="192" customWidth="1"/>
    <col min="15876" max="15877" width="19.5" style="192" customWidth="1"/>
    <col min="15878" max="15878" width="2.25" style="192" customWidth="1"/>
    <col min="15879" max="15880" width="19.5" style="192" customWidth="1"/>
    <col min="15881" max="15884" width="0" style="192" hidden="1" customWidth="1"/>
    <col min="15885" max="16128" width="9" style="192"/>
    <col min="16129" max="16130" width="25.625" style="192" customWidth="1"/>
    <col min="16131" max="16131" width="2.625" style="192" customWidth="1"/>
    <col min="16132" max="16133" width="19.5" style="192" customWidth="1"/>
    <col min="16134" max="16134" width="2.25" style="192" customWidth="1"/>
    <col min="16135" max="16136" width="19.5" style="192" customWidth="1"/>
    <col min="16137" max="16140" width="0" style="192" hidden="1" customWidth="1"/>
    <col min="16141" max="16384" width="9" style="192"/>
  </cols>
  <sheetData>
    <row r="1" spans="1:12" ht="17.25">
      <c r="A1" s="247" t="s">
        <v>320</v>
      </c>
      <c r="B1" s="247"/>
      <c r="C1" s="247"/>
      <c r="D1" s="247"/>
      <c r="E1" s="247"/>
      <c r="F1" s="247"/>
      <c r="G1" s="247"/>
    </row>
    <row r="2" spans="1:12" ht="15" thickBot="1">
      <c r="A2" s="248" t="s">
        <v>321</v>
      </c>
      <c r="B2" s="249"/>
      <c r="C2" s="249"/>
      <c r="D2" s="249"/>
      <c r="E2" s="249"/>
    </row>
    <row r="3" spans="1:12" ht="45.95" customHeight="1" thickBot="1">
      <c r="A3" s="193" t="s">
        <v>322</v>
      </c>
      <c r="B3" s="194"/>
      <c r="D3" s="195" t="s">
        <v>323</v>
      </c>
      <c r="E3" s="196">
        <f>ROUND((B3-B4)*(9.5/10),0)</f>
        <v>0</v>
      </c>
      <c r="G3" s="197"/>
      <c r="H3" s="197"/>
      <c r="I3" s="198"/>
    </row>
    <row r="4" spans="1:12" ht="45.95" customHeight="1" thickBot="1">
      <c r="A4" s="199" t="s">
        <v>324</v>
      </c>
      <c r="B4" s="194"/>
      <c r="D4" s="250" t="s">
        <v>325</v>
      </c>
      <c r="E4" s="250"/>
      <c r="F4" s="250"/>
      <c r="G4" s="250"/>
      <c r="H4" s="250"/>
      <c r="I4" s="200"/>
    </row>
    <row r="5" spans="1:12" ht="45.95" customHeight="1" thickBot="1">
      <c r="A5" s="193" t="s">
        <v>326</v>
      </c>
      <c r="B5" s="194"/>
      <c r="D5" s="195" t="s">
        <v>327</v>
      </c>
      <c r="E5" s="196">
        <f>ROUND(B5*(9/10),0)</f>
        <v>0</v>
      </c>
    </row>
    <row r="6" spans="1:12" ht="45.95" customHeight="1" thickBot="1">
      <c r="A6" s="193" t="s">
        <v>328</v>
      </c>
      <c r="B6" s="194"/>
      <c r="D6" s="195" t="s">
        <v>351</v>
      </c>
      <c r="E6" s="196">
        <f>ROUND(B6*(8/10),0)</f>
        <v>0</v>
      </c>
    </row>
    <row r="7" spans="1:12" ht="45.95" customHeight="1" thickBot="1">
      <c r="A7" s="193" t="s">
        <v>329</v>
      </c>
      <c r="B7" s="194"/>
      <c r="D7" s="195" t="s">
        <v>352</v>
      </c>
      <c r="E7" s="196">
        <f>ROUND(B7*(3/10),0)</f>
        <v>0</v>
      </c>
    </row>
    <row r="8" spans="1:12" ht="45.95" customHeight="1" thickBot="1">
      <c r="A8" s="201" t="s">
        <v>330</v>
      </c>
      <c r="B8" s="202">
        <f>(E3+B4+E5+E6+E7)</f>
        <v>0</v>
      </c>
      <c r="J8" s="192" t="s">
        <v>331</v>
      </c>
    </row>
    <row r="9" spans="1:12" ht="45.95" customHeight="1" thickBot="1">
      <c r="A9" s="201" t="s">
        <v>332</v>
      </c>
      <c r="B9" s="194"/>
      <c r="J9" s="203" t="str">
        <f>IF(B8&lt;&gt;0,B8/B9,"")</f>
        <v/>
      </c>
    </row>
    <row r="10" spans="1:12" ht="45.95" customHeight="1" thickBot="1">
      <c r="A10" s="201" t="s">
        <v>333</v>
      </c>
      <c r="B10" s="204" t="e">
        <f>ROUNDUP(IF(B8&lt;&gt;0,IF(J9&gt;0.9,0.9,IF(J9&lt;0.75,0.75,J9)),""),2)</f>
        <v>#VALUE!</v>
      </c>
      <c r="J10" s="205" t="s">
        <v>334</v>
      </c>
      <c r="K10" s="206" t="s">
        <v>335</v>
      </c>
      <c r="L10" s="205" t="s">
        <v>336</v>
      </c>
    </row>
    <row r="11" spans="1:12" ht="45.95" customHeight="1" thickBot="1">
      <c r="A11" s="207" t="s">
        <v>337</v>
      </c>
      <c r="B11" s="208">
        <f>IF(J11&gt;=K11,J11,K11)</f>
        <v>0</v>
      </c>
      <c r="C11" s="209"/>
      <c r="J11" s="210">
        <f>ROUNDDOWN(IF(J9&gt;0.9,B9*0.9,IF(J9&lt;0.75,B9*0.75,B9*J9)),-4)</f>
        <v>0</v>
      </c>
      <c r="K11" s="210">
        <f>ROUNDDOWN(B9*0.75,0)</f>
        <v>0</v>
      </c>
      <c r="L11" s="210">
        <f>ROUNDDOWN(IF(J9&gt;0.9,B9*0.9,IF(J9&lt;0.75,B9*0.75,B9*J9)),0)</f>
        <v>0</v>
      </c>
    </row>
    <row r="12" spans="1:12" ht="45.95" customHeight="1" thickBot="1">
      <c r="A12" s="207" t="s">
        <v>338</v>
      </c>
      <c r="B12" s="211">
        <f>ROUNDDOWN(B11*1.05,0)</f>
        <v>0</v>
      </c>
    </row>
  </sheetData>
  <mergeCells count="3">
    <mergeCell ref="A1:G1"/>
    <mergeCell ref="A2:E2"/>
    <mergeCell ref="D4:H4"/>
  </mergeCells>
  <phoneticPr fontId="2"/>
  <pageMargins left="0" right="0" top="0.59055118110236227" bottom="0" header="0.31496062992125984" footer="0"/>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8"/>
  <dimension ref="A1:M86"/>
  <sheetViews>
    <sheetView view="pageBreakPreview" zoomScale="75" zoomScaleNormal="100" zoomScaleSheetLayoutView="75" workbookViewId="0">
      <selection activeCell="B48" sqref="B48:C48"/>
    </sheetView>
  </sheetViews>
  <sheetFormatPr defaultRowHeight="14.25"/>
  <cols>
    <col min="1" max="1" width="3.75" style="112" customWidth="1"/>
    <col min="2" max="2" width="27.375" style="112" customWidth="1"/>
    <col min="3" max="3" width="25.25" style="112" customWidth="1"/>
    <col min="4" max="4" width="11.625" style="112" customWidth="1"/>
    <col min="5" max="5" width="5.875" style="112" customWidth="1"/>
    <col min="6" max="6" width="14.625" style="112" customWidth="1"/>
    <col min="7" max="7" width="13.375" style="112" customWidth="1"/>
    <col min="8" max="8" width="4.75" style="112" customWidth="1"/>
    <col min="9" max="9" width="18.625" style="112" customWidth="1"/>
    <col min="10" max="10" width="0" style="112" hidden="1" customWidth="1"/>
    <col min="11" max="11" width="13.25" style="112" customWidth="1"/>
    <col min="12" max="12" width="23.75" style="112" customWidth="1"/>
    <col min="13" max="13" width="3.625" style="112" customWidth="1"/>
    <col min="14" max="16384" width="9" style="112"/>
  </cols>
  <sheetData>
    <row r="1" spans="1:13" ht="15" customHeight="1" thickBot="1">
      <c r="A1" s="134"/>
      <c r="B1" s="113"/>
      <c r="C1" s="113"/>
      <c r="D1" s="136"/>
      <c r="E1" s="136"/>
      <c r="F1" s="136"/>
      <c r="G1" s="136"/>
      <c r="H1" s="136"/>
      <c r="I1" s="114"/>
      <c r="J1" s="114" t="s">
        <v>283</v>
      </c>
      <c r="K1" s="114"/>
      <c r="L1" s="115"/>
      <c r="M1" s="134"/>
    </row>
    <row r="2" spans="1:13" ht="15" customHeight="1">
      <c r="A2" s="134"/>
      <c r="B2" s="162" t="s">
        <v>288</v>
      </c>
      <c r="C2" s="265"/>
      <c r="D2" s="266"/>
      <c r="E2" s="266"/>
      <c r="F2" s="266"/>
      <c r="G2" s="266"/>
      <c r="H2" s="266"/>
      <c r="I2" s="266"/>
      <c r="J2" s="119" t="s">
        <v>284</v>
      </c>
      <c r="K2" s="120"/>
      <c r="L2" s="163"/>
      <c r="M2" s="134"/>
    </row>
    <row r="3" spans="1:13" ht="28.5" customHeight="1" thickBot="1">
      <c r="A3" s="134"/>
      <c r="B3" s="139" t="s">
        <v>289</v>
      </c>
      <c r="C3" s="263"/>
      <c r="D3" s="264"/>
      <c r="E3" s="264"/>
      <c r="F3" s="264"/>
      <c r="G3" s="264"/>
      <c r="H3" s="264"/>
      <c r="I3" s="264"/>
      <c r="J3" s="140" t="s">
        <v>285</v>
      </c>
      <c r="K3" s="141"/>
      <c r="L3" s="142"/>
      <c r="M3" s="134"/>
    </row>
    <row r="4" spans="1:13" ht="27" customHeight="1" thickBot="1">
      <c r="A4" s="134"/>
      <c r="B4" s="114"/>
      <c r="C4" s="114"/>
      <c r="D4" s="114"/>
      <c r="E4" s="114"/>
      <c r="F4" s="122"/>
      <c r="G4" s="123"/>
      <c r="H4" s="123"/>
      <c r="I4" s="114"/>
      <c r="J4" s="114" t="s">
        <v>286</v>
      </c>
      <c r="K4" s="121"/>
      <c r="L4" s="114"/>
      <c r="M4" s="134"/>
    </row>
    <row r="5" spans="1:13" ht="21.75" customHeight="1">
      <c r="A5" s="134"/>
      <c r="B5" s="261" t="s">
        <v>176</v>
      </c>
      <c r="C5" s="262"/>
      <c r="D5" s="272" t="s">
        <v>234</v>
      </c>
      <c r="E5" s="273"/>
      <c r="F5" s="144" t="s">
        <v>177</v>
      </c>
      <c r="G5" s="272" t="s">
        <v>178</v>
      </c>
      <c r="H5" s="273"/>
      <c r="I5" s="143" t="s">
        <v>156</v>
      </c>
      <c r="J5" s="143"/>
      <c r="K5" s="251" t="s">
        <v>179</v>
      </c>
      <c r="L5" s="252"/>
      <c r="M5" s="135"/>
    </row>
    <row r="6" spans="1:13" ht="15" customHeight="1">
      <c r="A6" s="134"/>
      <c r="B6" s="253"/>
      <c r="C6" s="267"/>
      <c r="D6" s="181" t="str">
        <f>+IF(O6="","",IF(INT(O6),INT(O6),"0"))</f>
        <v/>
      </c>
      <c r="E6" s="173" t="str">
        <f>+IF(O6="","",IF(O6-INT(O6),O6-INT(O6),""))</f>
        <v/>
      </c>
      <c r="F6" s="170"/>
      <c r="G6" s="185" t="str">
        <f t="shared" ref="G6:G11" si="0">+IF(OR(P6="",F6="式"),"",IF(INT(P6),INT(P6),"0"))</f>
        <v/>
      </c>
      <c r="H6" s="177" t="str">
        <f t="shared" ref="H6:H11" si="1">+IF(OR(P6="",F6="式"),"",IF(P6-INT(P6),P6-INT(P6),""))</f>
        <v/>
      </c>
      <c r="I6" s="158" t="str">
        <f>IF(O6="","",+INT(O6*P6))</f>
        <v/>
      </c>
      <c r="J6" s="189"/>
      <c r="K6" s="164"/>
      <c r="L6" s="152"/>
      <c r="M6" s="134"/>
    </row>
    <row r="7" spans="1:13" ht="15" customHeight="1">
      <c r="A7" s="134"/>
      <c r="B7" s="255"/>
      <c r="C7" s="268"/>
      <c r="D7" s="182" t="str">
        <f>+IF(O7="","",IF(INT(O7),INT(O7),"0"))</f>
        <v/>
      </c>
      <c r="E7" s="174" t="str">
        <f>+IF(O7="","",IF(O7-INT(O7),O7-INT(O7),""))</f>
        <v/>
      </c>
      <c r="F7" s="171"/>
      <c r="G7" s="186" t="str">
        <f t="shared" si="0"/>
        <v/>
      </c>
      <c r="H7" s="178" t="str">
        <f t="shared" si="1"/>
        <v/>
      </c>
      <c r="I7" s="159" t="str">
        <f t="shared" ref="I7:I41" si="2">IF(O7="","",+INT(O7*P7))</f>
        <v/>
      </c>
      <c r="J7" s="190"/>
      <c r="K7" s="165" t="s">
        <v>287</v>
      </c>
      <c r="L7" s="153"/>
      <c r="M7" s="134"/>
    </row>
    <row r="8" spans="1:13" ht="15" customHeight="1">
      <c r="A8" s="134"/>
      <c r="B8" s="257"/>
      <c r="C8" s="269"/>
      <c r="D8" s="183" t="str">
        <f>+IF(O8="","",IF(INT(O8),INT(O8),"0"))</f>
        <v/>
      </c>
      <c r="E8" s="175" t="str">
        <f>+IF(O8="","",IF(O8-INT(O8),O8-INT(O8),""))</f>
        <v/>
      </c>
      <c r="F8" s="172"/>
      <c r="G8" s="187" t="str">
        <f t="shared" si="0"/>
        <v/>
      </c>
      <c r="H8" s="179" t="str">
        <f t="shared" si="1"/>
        <v/>
      </c>
      <c r="I8" s="160" t="str">
        <f t="shared" si="2"/>
        <v/>
      </c>
      <c r="J8" s="191"/>
      <c r="K8" s="166" t="s">
        <v>287</v>
      </c>
      <c r="L8" s="167"/>
      <c r="M8" s="134"/>
    </row>
    <row r="9" spans="1:13" ht="15" customHeight="1">
      <c r="A9" s="134"/>
      <c r="B9" s="253"/>
      <c r="C9" s="254"/>
      <c r="D9" s="181" t="str">
        <f t="shared" ref="D9:D41" si="3">+IF(O9="","",IF(INT(O9),INT(O9),"0"))</f>
        <v/>
      </c>
      <c r="E9" s="173" t="str">
        <f t="shared" ref="E9:E41" si="4">+IF(O9="","",IF(O9-INT(O9),O9-INT(O9),""))</f>
        <v/>
      </c>
      <c r="F9" s="154"/>
      <c r="G9" s="185" t="str">
        <f t="shared" si="0"/>
        <v/>
      </c>
      <c r="H9" s="177" t="str">
        <f t="shared" si="1"/>
        <v/>
      </c>
      <c r="I9" s="158" t="str">
        <f t="shared" si="2"/>
        <v/>
      </c>
      <c r="J9" s="126"/>
      <c r="K9" s="164" t="s">
        <v>287</v>
      </c>
      <c r="L9" s="152"/>
      <c r="M9" s="134"/>
    </row>
    <row r="10" spans="1:13" ht="15" customHeight="1">
      <c r="A10" s="134"/>
      <c r="B10" s="255"/>
      <c r="C10" s="256"/>
      <c r="D10" s="182" t="str">
        <f t="shared" si="3"/>
        <v/>
      </c>
      <c r="E10" s="174" t="str">
        <f t="shared" si="4"/>
        <v/>
      </c>
      <c r="F10" s="155"/>
      <c r="G10" s="186" t="str">
        <f t="shared" si="0"/>
        <v/>
      </c>
      <c r="H10" s="178" t="str">
        <f t="shared" si="1"/>
        <v/>
      </c>
      <c r="I10" s="159" t="str">
        <f t="shared" si="2"/>
        <v/>
      </c>
      <c r="J10" s="138"/>
      <c r="K10" s="165" t="s">
        <v>287</v>
      </c>
      <c r="L10" s="153"/>
      <c r="M10" s="134"/>
    </row>
    <row r="11" spans="1:13" ht="15" customHeight="1">
      <c r="A11" s="134"/>
      <c r="B11" s="257"/>
      <c r="C11" s="258"/>
      <c r="D11" s="183" t="str">
        <f t="shared" si="3"/>
        <v/>
      </c>
      <c r="E11" s="175" t="str">
        <f t="shared" si="4"/>
        <v/>
      </c>
      <c r="F11" s="156"/>
      <c r="G11" s="187" t="str">
        <f t="shared" si="0"/>
        <v/>
      </c>
      <c r="H11" s="179" t="str">
        <f t="shared" si="1"/>
        <v/>
      </c>
      <c r="I11" s="160" t="str">
        <f t="shared" si="2"/>
        <v/>
      </c>
      <c r="J11" s="125"/>
      <c r="K11" s="166" t="s">
        <v>287</v>
      </c>
      <c r="L11" s="167"/>
      <c r="M11" s="134"/>
    </row>
    <row r="12" spans="1:13" ht="15" customHeight="1">
      <c r="A12" s="134"/>
      <c r="B12" s="253"/>
      <c r="C12" s="254"/>
      <c r="D12" s="181" t="str">
        <f t="shared" si="3"/>
        <v/>
      </c>
      <c r="E12" s="173" t="str">
        <f t="shared" si="4"/>
        <v/>
      </c>
      <c r="F12" s="154"/>
      <c r="G12" s="185" t="str">
        <f t="shared" ref="G12:G41" si="5">+IF(OR(P12="",F12="式"),"",IF(INT(P12),INT(P12),"0"))</f>
        <v/>
      </c>
      <c r="H12" s="177" t="str">
        <f t="shared" ref="H12:H41" si="6">+IF(OR(P12="",F12="式"),"",IF(P12-INT(P12),P12-INT(P12),""))</f>
        <v/>
      </c>
      <c r="I12" s="158" t="str">
        <f t="shared" si="2"/>
        <v/>
      </c>
      <c r="J12" s="126"/>
      <c r="K12" s="164"/>
      <c r="L12" s="152"/>
      <c r="M12" s="134"/>
    </row>
    <row r="13" spans="1:13" ht="15" customHeight="1">
      <c r="A13" s="134"/>
      <c r="B13" s="255"/>
      <c r="C13" s="256"/>
      <c r="D13" s="182" t="str">
        <f t="shared" si="3"/>
        <v/>
      </c>
      <c r="E13" s="174" t="str">
        <f t="shared" si="4"/>
        <v/>
      </c>
      <c r="F13" s="155"/>
      <c r="G13" s="186" t="str">
        <f t="shared" si="5"/>
        <v/>
      </c>
      <c r="H13" s="178" t="str">
        <f t="shared" si="6"/>
        <v/>
      </c>
      <c r="I13" s="159" t="str">
        <f t="shared" si="2"/>
        <v/>
      </c>
      <c r="J13" s="138"/>
      <c r="K13" s="165"/>
      <c r="L13" s="153"/>
      <c r="M13" s="134"/>
    </row>
    <row r="14" spans="1:13" ht="15" customHeight="1">
      <c r="A14" s="134"/>
      <c r="B14" s="257"/>
      <c r="C14" s="258"/>
      <c r="D14" s="183" t="str">
        <f t="shared" si="3"/>
        <v/>
      </c>
      <c r="E14" s="175" t="str">
        <f t="shared" si="4"/>
        <v/>
      </c>
      <c r="F14" s="156"/>
      <c r="G14" s="187" t="str">
        <f t="shared" si="5"/>
        <v/>
      </c>
      <c r="H14" s="179" t="str">
        <f t="shared" si="6"/>
        <v/>
      </c>
      <c r="I14" s="160" t="str">
        <f t="shared" si="2"/>
        <v/>
      </c>
      <c r="J14" s="125"/>
      <c r="K14" s="166"/>
      <c r="L14" s="167"/>
      <c r="M14" s="134"/>
    </row>
    <row r="15" spans="1:13" ht="15" customHeight="1">
      <c r="A15" s="134"/>
      <c r="B15" s="253"/>
      <c r="C15" s="254"/>
      <c r="D15" s="181" t="str">
        <f t="shared" si="3"/>
        <v/>
      </c>
      <c r="E15" s="173" t="str">
        <f t="shared" si="4"/>
        <v/>
      </c>
      <c r="F15" s="154"/>
      <c r="G15" s="185" t="str">
        <f t="shared" si="5"/>
        <v/>
      </c>
      <c r="H15" s="177" t="str">
        <f t="shared" si="6"/>
        <v/>
      </c>
      <c r="I15" s="158" t="str">
        <f t="shared" si="2"/>
        <v/>
      </c>
      <c r="J15" s="126"/>
      <c r="K15" s="164"/>
      <c r="L15" s="152"/>
      <c r="M15" s="134"/>
    </row>
    <row r="16" spans="1:13" ht="15" customHeight="1">
      <c r="A16" s="134"/>
      <c r="B16" s="255"/>
      <c r="C16" s="256"/>
      <c r="D16" s="182" t="str">
        <f t="shared" si="3"/>
        <v/>
      </c>
      <c r="E16" s="174" t="str">
        <f t="shared" si="4"/>
        <v/>
      </c>
      <c r="F16" s="155"/>
      <c r="G16" s="186" t="str">
        <f t="shared" si="5"/>
        <v/>
      </c>
      <c r="H16" s="178" t="str">
        <f t="shared" si="6"/>
        <v/>
      </c>
      <c r="I16" s="159" t="str">
        <f t="shared" si="2"/>
        <v/>
      </c>
      <c r="J16" s="138"/>
      <c r="K16" s="165"/>
      <c r="L16" s="153"/>
      <c r="M16" s="134"/>
    </row>
    <row r="17" spans="1:13" ht="15" customHeight="1">
      <c r="A17" s="134"/>
      <c r="B17" s="257"/>
      <c r="C17" s="258"/>
      <c r="D17" s="183" t="str">
        <f t="shared" si="3"/>
        <v/>
      </c>
      <c r="E17" s="175" t="str">
        <f t="shared" si="4"/>
        <v/>
      </c>
      <c r="F17" s="156"/>
      <c r="G17" s="187" t="str">
        <f t="shared" si="5"/>
        <v/>
      </c>
      <c r="H17" s="179" t="str">
        <f t="shared" si="6"/>
        <v/>
      </c>
      <c r="I17" s="160" t="str">
        <f t="shared" si="2"/>
        <v/>
      </c>
      <c r="J17" s="125"/>
      <c r="K17" s="166"/>
      <c r="L17" s="167"/>
      <c r="M17" s="134"/>
    </row>
    <row r="18" spans="1:13" ht="15" customHeight="1">
      <c r="A18" s="134"/>
      <c r="B18" s="253"/>
      <c r="C18" s="254"/>
      <c r="D18" s="181" t="str">
        <f t="shared" si="3"/>
        <v/>
      </c>
      <c r="E18" s="173" t="str">
        <f t="shared" si="4"/>
        <v/>
      </c>
      <c r="F18" s="154"/>
      <c r="G18" s="185" t="str">
        <f t="shared" si="5"/>
        <v/>
      </c>
      <c r="H18" s="177" t="str">
        <f t="shared" si="6"/>
        <v/>
      </c>
      <c r="I18" s="158" t="str">
        <f t="shared" si="2"/>
        <v/>
      </c>
      <c r="J18" s="126"/>
      <c r="K18" s="164"/>
      <c r="L18" s="152"/>
      <c r="M18" s="134"/>
    </row>
    <row r="19" spans="1:13" ht="15" customHeight="1">
      <c r="A19" s="134"/>
      <c r="B19" s="255"/>
      <c r="C19" s="256"/>
      <c r="D19" s="182" t="str">
        <f t="shared" si="3"/>
        <v/>
      </c>
      <c r="E19" s="174" t="str">
        <f t="shared" si="4"/>
        <v/>
      </c>
      <c r="F19" s="155"/>
      <c r="G19" s="186" t="str">
        <f t="shared" si="5"/>
        <v/>
      </c>
      <c r="H19" s="178" t="str">
        <f t="shared" si="6"/>
        <v/>
      </c>
      <c r="I19" s="159" t="str">
        <f t="shared" si="2"/>
        <v/>
      </c>
      <c r="J19" s="138"/>
      <c r="K19" s="165"/>
      <c r="L19" s="153"/>
      <c r="M19" s="134"/>
    </row>
    <row r="20" spans="1:13" ht="15" customHeight="1">
      <c r="A20" s="134"/>
      <c r="B20" s="257"/>
      <c r="C20" s="258"/>
      <c r="D20" s="183" t="str">
        <f t="shared" si="3"/>
        <v/>
      </c>
      <c r="E20" s="175" t="str">
        <f t="shared" si="4"/>
        <v/>
      </c>
      <c r="F20" s="156"/>
      <c r="G20" s="187" t="str">
        <f t="shared" si="5"/>
        <v/>
      </c>
      <c r="H20" s="179" t="str">
        <f t="shared" si="6"/>
        <v/>
      </c>
      <c r="I20" s="160" t="str">
        <f t="shared" si="2"/>
        <v/>
      </c>
      <c r="J20" s="125"/>
      <c r="K20" s="166"/>
      <c r="L20" s="167"/>
      <c r="M20" s="134"/>
    </row>
    <row r="21" spans="1:13" ht="15" customHeight="1">
      <c r="A21" s="134"/>
      <c r="B21" s="253"/>
      <c r="C21" s="254"/>
      <c r="D21" s="181" t="str">
        <f t="shared" si="3"/>
        <v/>
      </c>
      <c r="E21" s="173" t="str">
        <f t="shared" si="4"/>
        <v/>
      </c>
      <c r="F21" s="154"/>
      <c r="G21" s="185" t="str">
        <f t="shared" si="5"/>
        <v/>
      </c>
      <c r="H21" s="177" t="str">
        <f t="shared" si="6"/>
        <v/>
      </c>
      <c r="I21" s="158" t="str">
        <f t="shared" si="2"/>
        <v/>
      </c>
      <c r="J21" s="126"/>
      <c r="K21" s="164"/>
      <c r="L21" s="152"/>
      <c r="M21" s="134"/>
    </row>
    <row r="22" spans="1:13" ht="15" customHeight="1">
      <c r="A22" s="134"/>
      <c r="B22" s="255"/>
      <c r="C22" s="256"/>
      <c r="D22" s="182" t="str">
        <f t="shared" si="3"/>
        <v/>
      </c>
      <c r="E22" s="174" t="str">
        <f t="shared" si="4"/>
        <v/>
      </c>
      <c r="F22" s="155"/>
      <c r="G22" s="186" t="str">
        <f t="shared" si="5"/>
        <v/>
      </c>
      <c r="H22" s="178" t="str">
        <f t="shared" si="6"/>
        <v/>
      </c>
      <c r="I22" s="159" t="str">
        <f t="shared" si="2"/>
        <v/>
      </c>
      <c r="J22" s="138"/>
      <c r="K22" s="165"/>
      <c r="L22" s="153"/>
      <c r="M22" s="134"/>
    </row>
    <row r="23" spans="1:13" ht="15" customHeight="1">
      <c r="A23" s="134"/>
      <c r="B23" s="257"/>
      <c r="C23" s="258"/>
      <c r="D23" s="183" t="str">
        <f t="shared" si="3"/>
        <v/>
      </c>
      <c r="E23" s="175" t="str">
        <f t="shared" si="4"/>
        <v/>
      </c>
      <c r="F23" s="156"/>
      <c r="G23" s="187" t="str">
        <f t="shared" si="5"/>
        <v/>
      </c>
      <c r="H23" s="179" t="str">
        <f t="shared" si="6"/>
        <v/>
      </c>
      <c r="I23" s="160" t="str">
        <f t="shared" si="2"/>
        <v/>
      </c>
      <c r="J23" s="125"/>
      <c r="K23" s="166"/>
      <c r="L23" s="167"/>
      <c r="M23" s="134"/>
    </row>
    <row r="24" spans="1:13" ht="15" customHeight="1">
      <c r="A24" s="134"/>
      <c r="B24" s="253"/>
      <c r="C24" s="254"/>
      <c r="D24" s="181" t="str">
        <f t="shared" si="3"/>
        <v/>
      </c>
      <c r="E24" s="173" t="str">
        <f t="shared" si="4"/>
        <v/>
      </c>
      <c r="F24" s="154"/>
      <c r="G24" s="185" t="str">
        <f t="shared" si="5"/>
        <v/>
      </c>
      <c r="H24" s="177" t="str">
        <f t="shared" si="6"/>
        <v/>
      </c>
      <c r="I24" s="158" t="str">
        <f t="shared" si="2"/>
        <v/>
      </c>
      <c r="J24" s="126"/>
      <c r="K24" s="164"/>
      <c r="L24" s="152"/>
      <c r="M24" s="134"/>
    </row>
    <row r="25" spans="1:13" ht="15" customHeight="1">
      <c r="A25" s="134"/>
      <c r="B25" s="255"/>
      <c r="C25" s="256"/>
      <c r="D25" s="182" t="str">
        <f t="shared" si="3"/>
        <v/>
      </c>
      <c r="E25" s="174" t="str">
        <f t="shared" si="4"/>
        <v/>
      </c>
      <c r="F25" s="155"/>
      <c r="G25" s="186" t="str">
        <f t="shared" si="5"/>
        <v/>
      </c>
      <c r="H25" s="178" t="str">
        <f t="shared" si="6"/>
        <v/>
      </c>
      <c r="I25" s="159" t="str">
        <f t="shared" si="2"/>
        <v/>
      </c>
      <c r="J25" s="138"/>
      <c r="K25" s="165"/>
      <c r="L25" s="153"/>
      <c r="M25" s="134"/>
    </row>
    <row r="26" spans="1:13" ht="15" customHeight="1">
      <c r="A26" s="134"/>
      <c r="B26" s="257"/>
      <c r="C26" s="258"/>
      <c r="D26" s="183" t="str">
        <f t="shared" si="3"/>
        <v/>
      </c>
      <c r="E26" s="175" t="str">
        <f t="shared" si="4"/>
        <v/>
      </c>
      <c r="F26" s="156"/>
      <c r="G26" s="187" t="str">
        <f t="shared" si="5"/>
        <v/>
      </c>
      <c r="H26" s="179" t="str">
        <f t="shared" si="6"/>
        <v/>
      </c>
      <c r="I26" s="160" t="str">
        <f t="shared" si="2"/>
        <v/>
      </c>
      <c r="J26" s="125"/>
      <c r="K26" s="166"/>
      <c r="L26" s="167"/>
      <c r="M26" s="134"/>
    </row>
    <row r="27" spans="1:13" ht="15" customHeight="1">
      <c r="A27" s="134"/>
      <c r="B27" s="253"/>
      <c r="C27" s="254"/>
      <c r="D27" s="181" t="str">
        <f t="shared" si="3"/>
        <v/>
      </c>
      <c r="E27" s="173" t="str">
        <f t="shared" si="4"/>
        <v/>
      </c>
      <c r="F27" s="154"/>
      <c r="G27" s="185" t="str">
        <f t="shared" si="5"/>
        <v/>
      </c>
      <c r="H27" s="177" t="str">
        <f t="shared" si="6"/>
        <v/>
      </c>
      <c r="I27" s="158" t="str">
        <f t="shared" si="2"/>
        <v/>
      </c>
      <c r="J27" s="126"/>
      <c r="K27" s="164"/>
      <c r="L27" s="152"/>
      <c r="M27" s="134"/>
    </row>
    <row r="28" spans="1:13" ht="15" customHeight="1">
      <c r="A28" s="134"/>
      <c r="B28" s="255"/>
      <c r="C28" s="256"/>
      <c r="D28" s="182" t="str">
        <f t="shared" si="3"/>
        <v/>
      </c>
      <c r="E28" s="174" t="str">
        <f t="shared" si="4"/>
        <v/>
      </c>
      <c r="F28" s="155"/>
      <c r="G28" s="186" t="str">
        <f t="shared" si="5"/>
        <v/>
      </c>
      <c r="H28" s="178" t="str">
        <f t="shared" si="6"/>
        <v/>
      </c>
      <c r="I28" s="159" t="str">
        <f t="shared" si="2"/>
        <v/>
      </c>
      <c r="J28" s="138"/>
      <c r="K28" s="165"/>
      <c r="L28" s="153"/>
      <c r="M28" s="134"/>
    </row>
    <row r="29" spans="1:13" ht="15" customHeight="1">
      <c r="A29" s="134"/>
      <c r="B29" s="257"/>
      <c r="C29" s="258"/>
      <c r="D29" s="183" t="str">
        <f t="shared" si="3"/>
        <v/>
      </c>
      <c r="E29" s="175" t="str">
        <f t="shared" si="4"/>
        <v/>
      </c>
      <c r="F29" s="156"/>
      <c r="G29" s="187" t="str">
        <f t="shared" si="5"/>
        <v/>
      </c>
      <c r="H29" s="179" t="str">
        <f t="shared" si="6"/>
        <v/>
      </c>
      <c r="I29" s="160" t="str">
        <f t="shared" si="2"/>
        <v/>
      </c>
      <c r="J29" s="125"/>
      <c r="K29" s="166"/>
      <c r="L29" s="167"/>
      <c r="M29" s="134"/>
    </row>
    <row r="30" spans="1:13" ht="15" customHeight="1">
      <c r="A30" s="134"/>
      <c r="B30" s="253"/>
      <c r="C30" s="254"/>
      <c r="D30" s="181" t="str">
        <f t="shared" si="3"/>
        <v/>
      </c>
      <c r="E30" s="173" t="str">
        <f t="shared" si="4"/>
        <v/>
      </c>
      <c r="F30" s="154"/>
      <c r="G30" s="185" t="str">
        <f t="shared" si="5"/>
        <v/>
      </c>
      <c r="H30" s="177" t="str">
        <f t="shared" si="6"/>
        <v/>
      </c>
      <c r="I30" s="158" t="str">
        <f t="shared" si="2"/>
        <v/>
      </c>
      <c r="J30" s="126"/>
      <c r="K30" s="164"/>
      <c r="L30" s="152"/>
      <c r="M30" s="134"/>
    </row>
    <row r="31" spans="1:13" ht="15" customHeight="1">
      <c r="A31" s="134"/>
      <c r="B31" s="255"/>
      <c r="C31" s="256"/>
      <c r="D31" s="182" t="str">
        <f t="shared" si="3"/>
        <v/>
      </c>
      <c r="E31" s="174" t="str">
        <f t="shared" si="4"/>
        <v/>
      </c>
      <c r="F31" s="155"/>
      <c r="G31" s="186" t="str">
        <f t="shared" si="5"/>
        <v/>
      </c>
      <c r="H31" s="178" t="str">
        <f t="shared" si="6"/>
        <v/>
      </c>
      <c r="I31" s="159" t="str">
        <f t="shared" si="2"/>
        <v/>
      </c>
      <c r="J31" s="138"/>
      <c r="K31" s="165"/>
      <c r="L31" s="153"/>
      <c r="M31" s="134"/>
    </row>
    <row r="32" spans="1:13" ht="15" customHeight="1">
      <c r="A32" s="134"/>
      <c r="B32" s="257"/>
      <c r="C32" s="258"/>
      <c r="D32" s="183" t="str">
        <f t="shared" si="3"/>
        <v/>
      </c>
      <c r="E32" s="175" t="str">
        <f t="shared" si="4"/>
        <v/>
      </c>
      <c r="F32" s="156"/>
      <c r="G32" s="187" t="str">
        <f t="shared" si="5"/>
        <v/>
      </c>
      <c r="H32" s="179" t="str">
        <f t="shared" si="6"/>
        <v/>
      </c>
      <c r="I32" s="160" t="str">
        <f t="shared" si="2"/>
        <v/>
      </c>
      <c r="J32" s="125"/>
      <c r="K32" s="166"/>
      <c r="L32" s="167"/>
      <c r="M32" s="134"/>
    </row>
    <row r="33" spans="1:13" ht="15" customHeight="1">
      <c r="A33" s="134"/>
      <c r="B33" s="253"/>
      <c r="C33" s="254"/>
      <c r="D33" s="181" t="str">
        <f t="shared" si="3"/>
        <v/>
      </c>
      <c r="E33" s="173" t="str">
        <f t="shared" si="4"/>
        <v/>
      </c>
      <c r="F33" s="154"/>
      <c r="G33" s="185" t="str">
        <f t="shared" si="5"/>
        <v/>
      </c>
      <c r="H33" s="177" t="str">
        <f t="shared" si="6"/>
        <v/>
      </c>
      <c r="I33" s="158" t="str">
        <f t="shared" si="2"/>
        <v/>
      </c>
      <c r="J33" s="126"/>
      <c r="K33" s="164"/>
      <c r="L33" s="152"/>
      <c r="M33" s="134"/>
    </row>
    <row r="34" spans="1:13" ht="15" customHeight="1">
      <c r="A34" s="134"/>
      <c r="B34" s="255"/>
      <c r="C34" s="256"/>
      <c r="D34" s="182" t="str">
        <f t="shared" si="3"/>
        <v/>
      </c>
      <c r="E34" s="174" t="str">
        <f t="shared" si="4"/>
        <v/>
      </c>
      <c r="F34" s="155"/>
      <c r="G34" s="186" t="str">
        <f t="shared" si="5"/>
        <v/>
      </c>
      <c r="H34" s="178" t="str">
        <f t="shared" si="6"/>
        <v/>
      </c>
      <c r="I34" s="159" t="str">
        <f t="shared" si="2"/>
        <v/>
      </c>
      <c r="J34" s="138"/>
      <c r="K34" s="165"/>
      <c r="L34" s="153"/>
      <c r="M34" s="134"/>
    </row>
    <row r="35" spans="1:13" ht="15" customHeight="1">
      <c r="A35" s="134"/>
      <c r="B35" s="257"/>
      <c r="C35" s="258"/>
      <c r="D35" s="183" t="str">
        <f t="shared" si="3"/>
        <v/>
      </c>
      <c r="E35" s="175" t="str">
        <f t="shared" si="4"/>
        <v/>
      </c>
      <c r="F35" s="156"/>
      <c r="G35" s="187" t="str">
        <f t="shared" si="5"/>
        <v/>
      </c>
      <c r="H35" s="179" t="str">
        <f t="shared" si="6"/>
        <v/>
      </c>
      <c r="I35" s="160" t="str">
        <f t="shared" si="2"/>
        <v/>
      </c>
      <c r="J35" s="125"/>
      <c r="K35" s="166"/>
      <c r="L35" s="167"/>
      <c r="M35" s="134"/>
    </row>
    <row r="36" spans="1:13" ht="15" customHeight="1">
      <c r="A36" s="134"/>
      <c r="B36" s="253"/>
      <c r="C36" s="254"/>
      <c r="D36" s="181" t="str">
        <f t="shared" si="3"/>
        <v/>
      </c>
      <c r="E36" s="173" t="str">
        <f t="shared" si="4"/>
        <v/>
      </c>
      <c r="F36" s="154"/>
      <c r="G36" s="185" t="str">
        <f t="shared" si="5"/>
        <v/>
      </c>
      <c r="H36" s="177" t="str">
        <f t="shared" si="6"/>
        <v/>
      </c>
      <c r="I36" s="158" t="str">
        <f t="shared" si="2"/>
        <v/>
      </c>
      <c r="J36" s="126"/>
      <c r="K36" s="164"/>
      <c r="L36" s="152"/>
      <c r="M36" s="134"/>
    </row>
    <row r="37" spans="1:13" ht="15" customHeight="1">
      <c r="A37" s="134"/>
      <c r="B37" s="255"/>
      <c r="C37" s="256"/>
      <c r="D37" s="182" t="str">
        <f t="shared" si="3"/>
        <v/>
      </c>
      <c r="E37" s="174" t="str">
        <f t="shared" si="4"/>
        <v/>
      </c>
      <c r="F37" s="155"/>
      <c r="G37" s="186" t="str">
        <f t="shared" si="5"/>
        <v/>
      </c>
      <c r="H37" s="178" t="str">
        <f t="shared" si="6"/>
        <v/>
      </c>
      <c r="I37" s="159" t="str">
        <f t="shared" si="2"/>
        <v/>
      </c>
      <c r="J37" s="138"/>
      <c r="K37" s="165"/>
      <c r="L37" s="153"/>
      <c r="M37" s="134"/>
    </row>
    <row r="38" spans="1:13" ht="15" customHeight="1">
      <c r="A38" s="134"/>
      <c r="B38" s="257"/>
      <c r="C38" s="258"/>
      <c r="D38" s="183" t="str">
        <f t="shared" si="3"/>
        <v/>
      </c>
      <c r="E38" s="175" t="str">
        <f t="shared" si="4"/>
        <v/>
      </c>
      <c r="F38" s="156"/>
      <c r="G38" s="187" t="str">
        <f t="shared" si="5"/>
        <v/>
      </c>
      <c r="H38" s="179" t="str">
        <f t="shared" si="6"/>
        <v/>
      </c>
      <c r="I38" s="160" t="str">
        <f t="shared" si="2"/>
        <v/>
      </c>
      <c r="J38" s="125"/>
      <c r="K38" s="166"/>
      <c r="L38" s="167"/>
      <c r="M38" s="134"/>
    </row>
    <row r="39" spans="1:13" ht="15" customHeight="1">
      <c r="A39" s="134"/>
      <c r="B39" s="255"/>
      <c r="C39" s="256"/>
      <c r="D39" s="181" t="str">
        <f t="shared" si="3"/>
        <v/>
      </c>
      <c r="E39" s="173" t="str">
        <f t="shared" si="4"/>
        <v/>
      </c>
      <c r="F39" s="155"/>
      <c r="G39" s="185" t="str">
        <f t="shared" si="5"/>
        <v/>
      </c>
      <c r="H39" s="177" t="str">
        <f t="shared" si="6"/>
        <v/>
      </c>
      <c r="I39" s="158" t="str">
        <f t="shared" si="2"/>
        <v/>
      </c>
      <c r="J39" s="138"/>
      <c r="K39" s="165"/>
      <c r="L39" s="153"/>
      <c r="M39" s="134"/>
    </row>
    <row r="40" spans="1:13" ht="15" customHeight="1">
      <c r="A40" s="134"/>
      <c r="B40" s="255"/>
      <c r="C40" s="256"/>
      <c r="D40" s="182" t="str">
        <f t="shared" si="3"/>
        <v/>
      </c>
      <c r="E40" s="174" t="str">
        <f t="shared" si="4"/>
        <v/>
      </c>
      <c r="F40" s="155"/>
      <c r="G40" s="186" t="str">
        <f t="shared" si="5"/>
        <v/>
      </c>
      <c r="H40" s="178" t="str">
        <f t="shared" si="6"/>
        <v/>
      </c>
      <c r="I40" s="159" t="str">
        <f t="shared" si="2"/>
        <v/>
      </c>
      <c r="J40" s="138"/>
      <c r="K40" s="165"/>
      <c r="L40" s="153"/>
      <c r="M40" s="134"/>
    </row>
    <row r="41" spans="1:13" ht="15" customHeight="1" thickBot="1">
      <c r="B41" s="270"/>
      <c r="C41" s="271"/>
      <c r="D41" s="184" t="str">
        <f t="shared" si="3"/>
        <v/>
      </c>
      <c r="E41" s="176" t="str">
        <f t="shared" si="4"/>
        <v/>
      </c>
      <c r="F41" s="157"/>
      <c r="G41" s="188" t="str">
        <f t="shared" si="5"/>
        <v/>
      </c>
      <c r="H41" s="180" t="str">
        <f t="shared" si="6"/>
        <v/>
      </c>
      <c r="I41" s="161" t="str">
        <f t="shared" si="2"/>
        <v/>
      </c>
      <c r="J41" s="127"/>
      <c r="K41" s="168"/>
      <c r="L41" s="169"/>
    </row>
    <row r="42" spans="1:13" ht="12.75" customHeight="1">
      <c r="B42" s="124"/>
      <c r="C42" s="124"/>
      <c r="D42" s="124"/>
      <c r="E42" s="124"/>
      <c r="F42" s="124"/>
      <c r="G42" s="124"/>
      <c r="H42" s="124"/>
      <c r="I42" s="124"/>
      <c r="J42" s="124"/>
      <c r="K42" s="124"/>
      <c r="L42" s="124"/>
    </row>
    <row r="43" spans="1:13" ht="20.25" customHeight="1">
      <c r="B43" s="124"/>
      <c r="C43" s="124"/>
      <c r="D43" s="124"/>
      <c r="E43" s="124"/>
      <c r="F43" s="124"/>
      <c r="G43" s="124"/>
      <c r="H43" s="124"/>
      <c r="I43" s="124"/>
      <c r="J43" s="124"/>
      <c r="K43" s="124"/>
      <c r="L43" s="124"/>
    </row>
    <row r="44" spans="1:13" ht="12.95" customHeight="1" thickBot="1">
      <c r="A44" s="134"/>
      <c r="B44" s="113"/>
      <c r="C44" s="113"/>
      <c r="D44" s="136"/>
      <c r="E44" s="136"/>
      <c r="F44" s="136"/>
      <c r="G44" s="136"/>
      <c r="H44" s="136"/>
      <c r="I44" s="114"/>
      <c r="J44" s="114" t="s">
        <v>283</v>
      </c>
      <c r="K44" s="114"/>
      <c r="L44" s="115"/>
      <c r="M44" s="134"/>
    </row>
    <row r="45" spans="1:13" ht="15" customHeight="1">
      <c r="A45" s="134"/>
      <c r="B45" s="162" t="s">
        <v>235</v>
      </c>
      <c r="C45" s="265"/>
      <c r="D45" s="266"/>
      <c r="E45" s="266"/>
      <c r="F45" s="266"/>
      <c r="G45" s="266"/>
      <c r="H45" s="266"/>
      <c r="I45" s="266"/>
      <c r="J45" s="119" t="s">
        <v>284</v>
      </c>
      <c r="K45" s="120"/>
      <c r="L45" s="163"/>
      <c r="M45" s="134"/>
    </row>
    <row r="46" spans="1:13" ht="28.5" customHeight="1" thickBot="1">
      <c r="A46" s="134"/>
      <c r="B46" s="139" t="s">
        <v>290</v>
      </c>
      <c r="C46" s="263"/>
      <c r="D46" s="264"/>
      <c r="E46" s="264"/>
      <c r="F46" s="264"/>
      <c r="G46" s="264"/>
      <c r="H46" s="264"/>
      <c r="I46" s="264"/>
      <c r="J46" s="140" t="s">
        <v>285</v>
      </c>
      <c r="K46" s="141"/>
      <c r="L46" s="142"/>
      <c r="M46" s="134"/>
    </row>
    <row r="47" spans="1:13" ht="26.25" customHeight="1" thickBot="1">
      <c r="A47" s="134"/>
      <c r="B47" s="114"/>
      <c r="C47" s="114"/>
      <c r="D47" s="114"/>
      <c r="E47" s="114"/>
      <c r="F47" s="122"/>
      <c r="G47" s="123"/>
      <c r="H47" s="123"/>
      <c r="I47" s="114"/>
      <c r="J47" s="114" t="s">
        <v>286</v>
      </c>
      <c r="K47" s="121"/>
      <c r="L47" s="114"/>
      <c r="M47" s="134"/>
    </row>
    <row r="48" spans="1:13" ht="21.75" customHeight="1">
      <c r="A48" s="134"/>
      <c r="B48" s="261" t="s">
        <v>176</v>
      </c>
      <c r="C48" s="262"/>
      <c r="D48" s="259" t="s">
        <v>234</v>
      </c>
      <c r="E48" s="260"/>
      <c r="F48" s="144" t="s">
        <v>177</v>
      </c>
      <c r="G48" s="259" t="s">
        <v>178</v>
      </c>
      <c r="H48" s="260"/>
      <c r="I48" s="143" t="s">
        <v>156</v>
      </c>
      <c r="J48" s="143"/>
      <c r="K48" s="251" t="s">
        <v>179</v>
      </c>
      <c r="L48" s="252"/>
      <c r="M48" s="135"/>
    </row>
    <row r="49" spans="1:13" ht="15" customHeight="1">
      <c r="A49" s="134"/>
      <c r="B49" s="253"/>
      <c r="C49" s="254"/>
      <c r="D49" s="181" t="str">
        <f>+IF(O49="","",IF(INT(O49),INT(O49),"0"))</f>
        <v/>
      </c>
      <c r="E49" s="173" t="str">
        <f>+IF(O49="","",IF(O49-INT(O49),O49-INT(O49),""))</f>
        <v/>
      </c>
      <c r="F49" s="154"/>
      <c r="G49" s="185" t="str">
        <f>+IF(OR(P49="",F49="式"),"",IF(INT(P49),INT(P49),"0"))</f>
        <v/>
      </c>
      <c r="H49" s="177" t="str">
        <f>+IF(OR(P49="",F49="式"),"",IF(P49-INT(P49),P49-INT(P49),""))</f>
        <v/>
      </c>
      <c r="I49" s="158" t="str">
        <f>IF(O49="","",+INT(O49*P49))</f>
        <v/>
      </c>
      <c r="J49" s="189"/>
      <c r="K49" s="164"/>
      <c r="L49" s="152"/>
      <c r="M49" s="134"/>
    </row>
    <row r="50" spans="1:13" ht="15" customHeight="1">
      <c r="A50" s="134"/>
      <c r="B50" s="255"/>
      <c r="C50" s="256"/>
      <c r="D50" s="182" t="str">
        <f>+IF(O50="","",IF(INT(O50),INT(O50),"0"))</f>
        <v/>
      </c>
      <c r="E50" s="174" t="str">
        <f>+IF(O50="","",IF(O50-INT(O50),O50-INT(O50),""))</f>
        <v/>
      </c>
      <c r="F50" s="155"/>
      <c r="G50" s="186" t="str">
        <f>+IF(OR(P50="",F50="式"),"",IF(INT(P50),INT(P50),"0"))</f>
        <v/>
      </c>
      <c r="H50" s="178" t="str">
        <f>+IF(OR(P50="",F50="式"),"",IF(P50-INT(P50),P50-INT(P50),""))</f>
        <v/>
      </c>
      <c r="I50" s="159" t="str">
        <f t="shared" ref="I50:I84" si="7">IF(O50="","",+INT(O50*P50))</f>
        <v/>
      </c>
      <c r="J50" s="190"/>
      <c r="K50" s="165" t="s">
        <v>287</v>
      </c>
      <c r="L50" s="153"/>
      <c r="M50" s="134"/>
    </row>
    <row r="51" spans="1:13" ht="15" customHeight="1">
      <c r="A51" s="134"/>
      <c r="B51" s="257"/>
      <c r="C51" s="258"/>
      <c r="D51" s="183" t="str">
        <f>+IF(O51="","",IF(INT(O51),INT(O51),"0"))</f>
        <v/>
      </c>
      <c r="E51" s="175" t="str">
        <f>+IF(O51="","",IF(O51-INT(O51),O51-INT(O51),""))</f>
        <v/>
      </c>
      <c r="F51" s="156"/>
      <c r="G51" s="187" t="str">
        <f>+IF(OR(P51="",F51="式"),"",IF(INT(P51),INT(P51),"0"))</f>
        <v/>
      </c>
      <c r="H51" s="179" t="str">
        <f>+IF(OR(P51="",F51="式"),"",IF(P51-INT(P51),P51-INT(P51),""))</f>
        <v/>
      </c>
      <c r="I51" s="160" t="str">
        <f t="shared" si="7"/>
        <v/>
      </c>
      <c r="J51" s="191"/>
      <c r="K51" s="166" t="s">
        <v>287</v>
      </c>
      <c r="L51" s="167"/>
      <c r="M51" s="134"/>
    </row>
    <row r="52" spans="1:13" ht="15" customHeight="1">
      <c r="A52" s="134"/>
      <c r="B52" s="253"/>
      <c r="C52" s="254"/>
      <c r="D52" s="181" t="str">
        <f t="shared" ref="D52:D84" si="8">+IF(O52="","",IF(INT(O52),INT(O52),"0"))</f>
        <v/>
      </c>
      <c r="E52" s="173" t="str">
        <f t="shared" ref="E52:E84" si="9">+IF(O52="","",IF(O52-INT(O52),O52-INT(O52),""))</f>
        <v/>
      </c>
      <c r="F52" s="154"/>
      <c r="G52" s="185" t="str">
        <f t="shared" ref="G52:G84" si="10">+IF(OR(P52="",F52="式"),"",IF(INT(P52),INT(P52),"0"))</f>
        <v/>
      </c>
      <c r="H52" s="177" t="str">
        <f t="shared" ref="H52:H84" si="11">+IF(OR(P52="",F52="式"),"",IF(P52-INT(P52),P52-INT(P52),""))</f>
        <v/>
      </c>
      <c r="I52" s="158" t="str">
        <f t="shared" si="7"/>
        <v/>
      </c>
      <c r="J52" s="126"/>
      <c r="K52" s="164" t="s">
        <v>287</v>
      </c>
      <c r="L52" s="152"/>
      <c r="M52" s="134"/>
    </row>
    <row r="53" spans="1:13" ht="15" customHeight="1">
      <c r="A53" s="134"/>
      <c r="B53" s="255"/>
      <c r="C53" s="256"/>
      <c r="D53" s="182" t="str">
        <f t="shared" si="8"/>
        <v/>
      </c>
      <c r="E53" s="174" t="str">
        <f t="shared" si="9"/>
        <v/>
      </c>
      <c r="F53" s="155"/>
      <c r="G53" s="186" t="str">
        <f t="shared" si="10"/>
        <v/>
      </c>
      <c r="H53" s="178" t="str">
        <f t="shared" si="11"/>
        <v/>
      </c>
      <c r="I53" s="159" t="str">
        <f t="shared" si="7"/>
        <v/>
      </c>
      <c r="J53" s="138"/>
      <c r="K53" s="165" t="s">
        <v>287</v>
      </c>
      <c r="L53" s="153"/>
      <c r="M53" s="134"/>
    </row>
    <row r="54" spans="1:13" ht="15" customHeight="1">
      <c r="A54" s="134"/>
      <c r="B54" s="257"/>
      <c r="C54" s="258"/>
      <c r="D54" s="183" t="str">
        <f t="shared" si="8"/>
        <v/>
      </c>
      <c r="E54" s="175" t="str">
        <f t="shared" si="9"/>
        <v/>
      </c>
      <c r="F54" s="156"/>
      <c r="G54" s="187" t="str">
        <f t="shared" si="10"/>
        <v/>
      </c>
      <c r="H54" s="179" t="str">
        <f t="shared" si="11"/>
        <v/>
      </c>
      <c r="I54" s="160" t="str">
        <f t="shared" si="7"/>
        <v/>
      </c>
      <c r="J54" s="125"/>
      <c r="K54" s="166" t="s">
        <v>287</v>
      </c>
      <c r="L54" s="167"/>
      <c r="M54" s="134"/>
    </row>
    <row r="55" spans="1:13" ht="15" customHeight="1">
      <c r="A55" s="134"/>
      <c r="B55" s="253"/>
      <c r="C55" s="254"/>
      <c r="D55" s="181" t="str">
        <f t="shared" si="8"/>
        <v/>
      </c>
      <c r="E55" s="173" t="str">
        <f t="shared" si="9"/>
        <v/>
      </c>
      <c r="F55" s="154"/>
      <c r="G55" s="185" t="str">
        <f t="shared" si="10"/>
        <v/>
      </c>
      <c r="H55" s="177" t="str">
        <f t="shared" si="11"/>
        <v/>
      </c>
      <c r="I55" s="158" t="str">
        <f t="shared" si="7"/>
        <v/>
      </c>
      <c r="J55" s="126"/>
      <c r="K55" s="164"/>
      <c r="L55" s="152"/>
      <c r="M55" s="134"/>
    </row>
    <row r="56" spans="1:13" ht="15" customHeight="1">
      <c r="A56" s="134"/>
      <c r="B56" s="255"/>
      <c r="C56" s="256"/>
      <c r="D56" s="182" t="str">
        <f t="shared" si="8"/>
        <v/>
      </c>
      <c r="E56" s="174" t="str">
        <f t="shared" si="9"/>
        <v/>
      </c>
      <c r="F56" s="155"/>
      <c r="G56" s="186" t="str">
        <f t="shared" si="10"/>
        <v/>
      </c>
      <c r="H56" s="178" t="str">
        <f t="shared" si="11"/>
        <v/>
      </c>
      <c r="I56" s="159" t="str">
        <f t="shared" si="7"/>
        <v/>
      </c>
      <c r="J56" s="138"/>
      <c r="K56" s="165"/>
      <c r="L56" s="153"/>
      <c r="M56" s="134"/>
    </row>
    <row r="57" spans="1:13" ht="15" customHeight="1">
      <c r="A57" s="134"/>
      <c r="B57" s="257"/>
      <c r="C57" s="258"/>
      <c r="D57" s="183" t="str">
        <f t="shared" si="8"/>
        <v/>
      </c>
      <c r="E57" s="175" t="str">
        <f t="shared" si="9"/>
        <v/>
      </c>
      <c r="F57" s="156"/>
      <c r="G57" s="187" t="str">
        <f t="shared" si="10"/>
        <v/>
      </c>
      <c r="H57" s="179" t="str">
        <f t="shared" si="11"/>
        <v/>
      </c>
      <c r="I57" s="160" t="str">
        <f t="shared" si="7"/>
        <v/>
      </c>
      <c r="J57" s="125"/>
      <c r="K57" s="166"/>
      <c r="L57" s="167"/>
      <c r="M57" s="134"/>
    </row>
    <row r="58" spans="1:13" ht="15" customHeight="1">
      <c r="A58" s="134"/>
      <c r="B58" s="253"/>
      <c r="C58" s="254"/>
      <c r="D58" s="181" t="str">
        <f t="shared" si="8"/>
        <v/>
      </c>
      <c r="E58" s="173" t="str">
        <f t="shared" si="9"/>
        <v/>
      </c>
      <c r="F58" s="154"/>
      <c r="G58" s="185" t="str">
        <f t="shared" si="10"/>
        <v/>
      </c>
      <c r="H58" s="177" t="str">
        <f t="shared" si="11"/>
        <v/>
      </c>
      <c r="I58" s="158" t="str">
        <f t="shared" si="7"/>
        <v/>
      </c>
      <c r="J58" s="126"/>
      <c r="K58" s="164"/>
      <c r="L58" s="152"/>
      <c r="M58" s="134"/>
    </row>
    <row r="59" spans="1:13" ht="15" customHeight="1">
      <c r="A59" s="134"/>
      <c r="B59" s="255"/>
      <c r="C59" s="256"/>
      <c r="D59" s="182" t="str">
        <f t="shared" si="8"/>
        <v/>
      </c>
      <c r="E59" s="174" t="str">
        <f t="shared" si="9"/>
        <v/>
      </c>
      <c r="F59" s="155"/>
      <c r="G59" s="186" t="str">
        <f t="shared" si="10"/>
        <v/>
      </c>
      <c r="H59" s="178" t="str">
        <f t="shared" si="11"/>
        <v/>
      </c>
      <c r="I59" s="159" t="str">
        <f t="shared" si="7"/>
        <v/>
      </c>
      <c r="J59" s="138"/>
      <c r="K59" s="165"/>
      <c r="L59" s="153"/>
      <c r="M59" s="134"/>
    </row>
    <row r="60" spans="1:13" ht="15" customHeight="1">
      <c r="A60" s="134"/>
      <c r="B60" s="257"/>
      <c r="C60" s="258"/>
      <c r="D60" s="183" t="str">
        <f t="shared" si="8"/>
        <v/>
      </c>
      <c r="E60" s="175" t="str">
        <f t="shared" si="9"/>
        <v/>
      </c>
      <c r="F60" s="156"/>
      <c r="G60" s="187" t="str">
        <f t="shared" si="10"/>
        <v/>
      </c>
      <c r="H60" s="179" t="str">
        <f t="shared" si="11"/>
        <v/>
      </c>
      <c r="I60" s="160" t="str">
        <f t="shared" si="7"/>
        <v/>
      </c>
      <c r="J60" s="125"/>
      <c r="K60" s="166"/>
      <c r="L60" s="167"/>
      <c r="M60" s="134"/>
    </row>
    <row r="61" spans="1:13" ht="15" customHeight="1">
      <c r="A61" s="134"/>
      <c r="B61" s="253"/>
      <c r="C61" s="254"/>
      <c r="D61" s="181" t="str">
        <f t="shared" si="8"/>
        <v/>
      </c>
      <c r="E61" s="173" t="str">
        <f t="shared" si="9"/>
        <v/>
      </c>
      <c r="F61" s="154"/>
      <c r="G61" s="185" t="str">
        <f t="shared" si="10"/>
        <v/>
      </c>
      <c r="H61" s="177" t="str">
        <f t="shared" si="11"/>
        <v/>
      </c>
      <c r="I61" s="158" t="str">
        <f t="shared" si="7"/>
        <v/>
      </c>
      <c r="J61" s="126"/>
      <c r="K61" s="164"/>
      <c r="L61" s="152"/>
      <c r="M61" s="134"/>
    </row>
    <row r="62" spans="1:13" ht="15" customHeight="1">
      <c r="A62" s="134"/>
      <c r="B62" s="255"/>
      <c r="C62" s="256"/>
      <c r="D62" s="182" t="str">
        <f t="shared" si="8"/>
        <v/>
      </c>
      <c r="E62" s="174" t="str">
        <f t="shared" si="9"/>
        <v/>
      </c>
      <c r="F62" s="155"/>
      <c r="G62" s="186" t="str">
        <f t="shared" si="10"/>
        <v/>
      </c>
      <c r="H62" s="178" t="str">
        <f t="shared" si="11"/>
        <v/>
      </c>
      <c r="I62" s="159" t="str">
        <f t="shared" si="7"/>
        <v/>
      </c>
      <c r="J62" s="138"/>
      <c r="K62" s="165"/>
      <c r="L62" s="153"/>
      <c r="M62" s="134"/>
    </row>
    <row r="63" spans="1:13" ht="15" customHeight="1">
      <c r="A63" s="134"/>
      <c r="B63" s="257"/>
      <c r="C63" s="258"/>
      <c r="D63" s="183" t="str">
        <f t="shared" si="8"/>
        <v/>
      </c>
      <c r="E63" s="175" t="str">
        <f t="shared" si="9"/>
        <v/>
      </c>
      <c r="F63" s="156"/>
      <c r="G63" s="187" t="str">
        <f t="shared" si="10"/>
        <v/>
      </c>
      <c r="H63" s="179" t="str">
        <f t="shared" si="11"/>
        <v/>
      </c>
      <c r="I63" s="160" t="str">
        <f t="shared" si="7"/>
        <v/>
      </c>
      <c r="J63" s="125"/>
      <c r="K63" s="166"/>
      <c r="L63" s="167"/>
      <c r="M63" s="134"/>
    </row>
    <row r="64" spans="1:13" ht="15" customHeight="1">
      <c r="A64" s="134"/>
      <c r="B64" s="253"/>
      <c r="C64" s="254"/>
      <c r="D64" s="181" t="str">
        <f t="shared" si="8"/>
        <v/>
      </c>
      <c r="E64" s="173" t="str">
        <f t="shared" si="9"/>
        <v/>
      </c>
      <c r="F64" s="154"/>
      <c r="G64" s="185" t="str">
        <f t="shared" si="10"/>
        <v/>
      </c>
      <c r="H64" s="177" t="str">
        <f t="shared" si="11"/>
        <v/>
      </c>
      <c r="I64" s="158" t="str">
        <f t="shared" si="7"/>
        <v/>
      </c>
      <c r="J64" s="126"/>
      <c r="K64" s="164"/>
      <c r="L64" s="152"/>
      <c r="M64" s="134"/>
    </row>
    <row r="65" spans="1:13" ht="15" customHeight="1">
      <c r="A65" s="134"/>
      <c r="B65" s="255"/>
      <c r="C65" s="256"/>
      <c r="D65" s="182" t="str">
        <f t="shared" si="8"/>
        <v/>
      </c>
      <c r="E65" s="174" t="str">
        <f t="shared" si="9"/>
        <v/>
      </c>
      <c r="F65" s="155"/>
      <c r="G65" s="186" t="str">
        <f t="shared" si="10"/>
        <v/>
      </c>
      <c r="H65" s="178" t="str">
        <f t="shared" si="11"/>
        <v/>
      </c>
      <c r="I65" s="159" t="str">
        <f t="shared" si="7"/>
        <v/>
      </c>
      <c r="J65" s="138"/>
      <c r="K65" s="165"/>
      <c r="L65" s="153"/>
      <c r="M65" s="134"/>
    </row>
    <row r="66" spans="1:13" ht="15" customHeight="1">
      <c r="A66" s="134"/>
      <c r="B66" s="257"/>
      <c r="C66" s="258"/>
      <c r="D66" s="183" t="str">
        <f t="shared" si="8"/>
        <v/>
      </c>
      <c r="E66" s="175" t="str">
        <f t="shared" si="9"/>
        <v/>
      </c>
      <c r="F66" s="156"/>
      <c r="G66" s="187" t="str">
        <f t="shared" si="10"/>
        <v/>
      </c>
      <c r="H66" s="179" t="str">
        <f t="shared" si="11"/>
        <v/>
      </c>
      <c r="I66" s="160" t="str">
        <f t="shared" si="7"/>
        <v/>
      </c>
      <c r="J66" s="125"/>
      <c r="K66" s="166"/>
      <c r="L66" s="167"/>
      <c r="M66" s="134"/>
    </row>
    <row r="67" spans="1:13" ht="15" customHeight="1">
      <c r="A67" s="134"/>
      <c r="B67" s="253"/>
      <c r="C67" s="254"/>
      <c r="D67" s="181" t="str">
        <f t="shared" si="8"/>
        <v/>
      </c>
      <c r="E67" s="173" t="str">
        <f t="shared" si="9"/>
        <v/>
      </c>
      <c r="F67" s="154"/>
      <c r="G67" s="185" t="str">
        <f t="shared" si="10"/>
        <v/>
      </c>
      <c r="H67" s="177" t="str">
        <f t="shared" si="11"/>
        <v/>
      </c>
      <c r="I67" s="158" t="str">
        <f t="shared" si="7"/>
        <v/>
      </c>
      <c r="J67" s="126"/>
      <c r="K67" s="164"/>
      <c r="L67" s="152"/>
      <c r="M67" s="134"/>
    </row>
    <row r="68" spans="1:13" ht="15" customHeight="1">
      <c r="A68" s="134"/>
      <c r="B68" s="255"/>
      <c r="C68" s="256"/>
      <c r="D68" s="182" t="str">
        <f t="shared" si="8"/>
        <v/>
      </c>
      <c r="E68" s="174" t="str">
        <f t="shared" si="9"/>
        <v/>
      </c>
      <c r="F68" s="155"/>
      <c r="G68" s="186" t="str">
        <f t="shared" si="10"/>
        <v/>
      </c>
      <c r="H68" s="178" t="str">
        <f t="shared" si="11"/>
        <v/>
      </c>
      <c r="I68" s="159" t="str">
        <f t="shared" si="7"/>
        <v/>
      </c>
      <c r="J68" s="138"/>
      <c r="K68" s="165"/>
      <c r="L68" s="153"/>
      <c r="M68" s="134"/>
    </row>
    <row r="69" spans="1:13" ht="15" customHeight="1">
      <c r="A69" s="134"/>
      <c r="B69" s="257"/>
      <c r="C69" s="258"/>
      <c r="D69" s="183" t="str">
        <f t="shared" si="8"/>
        <v/>
      </c>
      <c r="E69" s="175" t="str">
        <f t="shared" si="9"/>
        <v/>
      </c>
      <c r="F69" s="156"/>
      <c r="G69" s="187" t="str">
        <f t="shared" si="10"/>
        <v/>
      </c>
      <c r="H69" s="179" t="str">
        <f t="shared" si="11"/>
        <v/>
      </c>
      <c r="I69" s="160" t="str">
        <f t="shared" si="7"/>
        <v/>
      </c>
      <c r="J69" s="125"/>
      <c r="K69" s="166"/>
      <c r="L69" s="167"/>
      <c r="M69" s="134"/>
    </row>
    <row r="70" spans="1:13" ht="15" customHeight="1">
      <c r="A70" s="134"/>
      <c r="B70" s="253"/>
      <c r="C70" s="254"/>
      <c r="D70" s="181" t="str">
        <f t="shared" si="8"/>
        <v/>
      </c>
      <c r="E70" s="173" t="str">
        <f t="shared" si="9"/>
        <v/>
      </c>
      <c r="F70" s="154"/>
      <c r="G70" s="185" t="str">
        <f t="shared" si="10"/>
        <v/>
      </c>
      <c r="H70" s="177" t="str">
        <f t="shared" si="11"/>
        <v/>
      </c>
      <c r="I70" s="158" t="str">
        <f t="shared" si="7"/>
        <v/>
      </c>
      <c r="J70" s="126"/>
      <c r="K70" s="164"/>
      <c r="L70" s="152"/>
      <c r="M70" s="134"/>
    </row>
    <row r="71" spans="1:13" ht="15" customHeight="1">
      <c r="A71" s="134"/>
      <c r="B71" s="255"/>
      <c r="C71" s="256"/>
      <c r="D71" s="182" t="str">
        <f t="shared" si="8"/>
        <v/>
      </c>
      <c r="E71" s="174" t="str">
        <f t="shared" si="9"/>
        <v/>
      </c>
      <c r="F71" s="155"/>
      <c r="G71" s="186" t="str">
        <f t="shared" si="10"/>
        <v/>
      </c>
      <c r="H71" s="178" t="str">
        <f t="shared" si="11"/>
        <v/>
      </c>
      <c r="I71" s="159" t="str">
        <f t="shared" si="7"/>
        <v/>
      </c>
      <c r="J71" s="138"/>
      <c r="K71" s="165"/>
      <c r="L71" s="153"/>
      <c r="M71" s="134"/>
    </row>
    <row r="72" spans="1:13" ht="15" customHeight="1">
      <c r="A72" s="134"/>
      <c r="B72" s="257"/>
      <c r="C72" s="258"/>
      <c r="D72" s="183" t="str">
        <f t="shared" si="8"/>
        <v/>
      </c>
      <c r="E72" s="175" t="str">
        <f t="shared" si="9"/>
        <v/>
      </c>
      <c r="F72" s="156"/>
      <c r="G72" s="187" t="str">
        <f t="shared" si="10"/>
        <v/>
      </c>
      <c r="H72" s="179" t="str">
        <f t="shared" si="11"/>
        <v/>
      </c>
      <c r="I72" s="160" t="str">
        <f t="shared" si="7"/>
        <v/>
      </c>
      <c r="J72" s="125"/>
      <c r="K72" s="166"/>
      <c r="L72" s="167"/>
      <c r="M72" s="134"/>
    </row>
    <row r="73" spans="1:13" ht="15" customHeight="1">
      <c r="A73" s="134"/>
      <c r="B73" s="253"/>
      <c r="C73" s="254"/>
      <c r="D73" s="181" t="str">
        <f t="shared" si="8"/>
        <v/>
      </c>
      <c r="E73" s="173" t="str">
        <f t="shared" si="9"/>
        <v/>
      </c>
      <c r="F73" s="154"/>
      <c r="G73" s="185" t="str">
        <f t="shared" si="10"/>
        <v/>
      </c>
      <c r="H73" s="177" t="str">
        <f t="shared" si="11"/>
        <v/>
      </c>
      <c r="I73" s="158" t="str">
        <f t="shared" si="7"/>
        <v/>
      </c>
      <c r="J73" s="126"/>
      <c r="K73" s="164"/>
      <c r="L73" s="152"/>
      <c r="M73" s="134"/>
    </row>
    <row r="74" spans="1:13" ht="15" customHeight="1">
      <c r="A74" s="134"/>
      <c r="B74" s="255"/>
      <c r="C74" s="256"/>
      <c r="D74" s="182" t="str">
        <f t="shared" si="8"/>
        <v/>
      </c>
      <c r="E74" s="174" t="str">
        <f t="shared" si="9"/>
        <v/>
      </c>
      <c r="F74" s="155"/>
      <c r="G74" s="186" t="str">
        <f t="shared" si="10"/>
        <v/>
      </c>
      <c r="H74" s="178" t="str">
        <f t="shared" si="11"/>
        <v/>
      </c>
      <c r="I74" s="159" t="str">
        <f t="shared" si="7"/>
        <v/>
      </c>
      <c r="J74" s="138"/>
      <c r="K74" s="165"/>
      <c r="L74" s="153"/>
      <c r="M74" s="134"/>
    </row>
    <row r="75" spans="1:13" ht="15" customHeight="1">
      <c r="A75" s="134"/>
      <c r="B75" s="257"/>
      <c r="C75" s="258"/>
      <c r="D75" s="183" t="str">
        <f t="shared" si="8"/>
        <v/>
      </c>
      <c r="E75" s="175" t="str">
        <f t="shared" si="9"/>
        <v/>
      </c>
      <c r="F75" s="156"/>
      <c r="G75" s="187" t="str">
        <f t="shared" si="10"/>
        <v/>
      </c>
      <c r="H75" s="179" t="str">
        <f t="shared" si="11"/>
        <v/>
      </c>
      <c r="I75" s="160" t="str">
        <f t="shared" si="7"/>
        <v/>
      </c>
      <c r="J75" s="125"/>
      <c r="K75" s="166"/>
      <c r="L75" s="167"/>
      <c r="M75" s="134"/>
    </row>
    <row r="76" spans="1:13" ht="15" customHeight="1">
      <c r="A76" s="134"/>
      <c r="B76" s="253"/>
      <c r="C76" s="254"/>
      <c r="D76" s="181" t="str">
        <f t="shared" si="8"/>
        <v/>
      </c>
      <c r="E76" s="173" t="str">
        <f t="shared" si="9"/>
        <v/>
      </c>
      <c r="F76" s="154"/>
      <c r="G76" s="185" t="str">
        <f t="shared" si="10"/>
        <v/>
      </c>
      <c r="H76" s="177" t="str">
        <f t="shared" si="11"/>
        <v/>
      </c>
      <c r="I76" s="158" t="str">
        <f t="shared" si="7"/>
        <v/>
      </c>
      <c r="J76" s="126"/>
      <c r="K76" s="164"/>
      <c r="L76" s="152"/>
      <c r="M76" s="134"/>
    </row>
    <row r="77" spans="1:13" ht="15" customHeight="1">
      <c r="A77" s="134"/>
      <c r="B77" s="255"/>
      <c r="C77" s="256"/>
      <c r="D77" s="182" t="str">
        <f t="shared" si="8"/>
        <v/>
      </c>
      <c r="E77" s="174" t="str">
        <f t="shared" si="9"/>
        <v/>
      </c>
      <c r="F77" s="155"/>
      <c r="G77" s="186" t="str">
        <f t="shared" si="10"/>
        <v/>
      </c>
      <c r="H77" s="178" t="str">
        <f t="shared" si="11"/>
        <v/>
      </c>
      <c r="I77" s="159" t="str">
        <f t="shared" si="7"/>
        <v/>
      </c>
      <c r="J77" s="138"/>
      <c r="K77" s="165"/>
      <c r="L77" s="153"/>
      <c r="M77" s="134"/>
    </row>
    <row r="78" spans="1:13" ht="15" customHeight="1">
      <c r="A78" s="134"/>
      <c r="B78" s="257"/>
      <c r="C78" s="258"/>
      <c r="D78" s="183" t="str">
        <f t="shared" si="8"/>
        <v/>
      </c>
      <c r="E78" s="175" t="str">
        <f t="shared" si="9"/>
        <v/>
      </c>
      <c r="F78" s="156"/>
      <c r="G78" s="187" t="str">
        <f t="shared" si="10"/>
        <v/>
      </c>
      <c r="H78" s="179" t="str">
        <f t="shared" si="11"/>
        <v/>
      </c>
      <c r="I78" s="160" t="str">
        <f t="shared" si="7"/>
        <v/>
      </c>
      <c r="J78" s="125"/>
      <c r="K78" s="166"/>
      <c r="L78" s="167"/>
      <c r="M78" s="134"/>
    </row>
    <row r="79" spans="1:13" ht="15" customHeight="1">
      <c r="A79" s="134"/>
      <c r="B79" s="253"/>
      <c r="C79" s="254"/>
      <c r="D79" s="181" t="str">
        <f t="shared" si="8"/>
        <v/>
      </c>
      <c r="E79" s="173" t="str">
        <f t="shared" si="9"/>
        <v/>
      </c>
      <c r="F79" s="154"/>
      <c r="G79" s="185" t="str">
        <f t="shared" si="10"/>
        <v/>
      </c>
      <c r="H79" s="177" t="str">
        <f t="shared" si="11"/>
        <v/>
      </c>
      <c r="I79" s="158" t="str">
        <f t="shared" si="7"/>
        <v/>
      </c>
      <c r="J79" s="126"/>
      <c r="K79" s="164"/>
      <c r="L79" s="152"/>
      <c r="M79" s="134"/>
    </row>
    <row r="80" spans="1:13" ht="15" customHeight="1">
      <c r="A80" s="134"/>
      <c r="B80" s="255"/>
      <c r="C80" s="256"/>
      <c r="D80" s="182" t="str">
        <f t="shared" si="8"/>
        <v/>
      </c>
      <c r="E80" s="174" t="str">
        <f t="shared" si="9"/>
        <v/>
      </c>
      <c r="F80" s="155"/>
      <c r="G80" s="186" t="str">
        <f t="shared" si="10"/>
        <v/>
      </c>
      <c r="H80" s="178" t="str">
        <f t="shared" si="11"/>
        <v/>
      </c>
      <c r="I80" s="159" t="str">
        <f t="shared" si="7"/>
        <v/>
      </c>
      <c r="J80" s="138"/>
      <c r="K80" s="165"/>
      <c r="L80" s="153"/>
      <c r="M80" s="134"/>
    </row>
    <row r="81" spans="1:13" ht="15" customHeight="1">
      <c r="A81" s="134"/>
      <c r="B81" s="257"/>
      <c r="C81" s="258"/>
      <c r="D81" s="183" t="str">
        <f t="shared" si="8"/>
        <v/>
      </c>
      <c r="E81" s="175" t="str">
        <f t="shared" si="9"/>
        <v/>
      </c>
      <c r="F81" s="156"/>
      <c r="G81" s="187" t="str">
        <f t="shared" si="10"/>
        <v/>
      </c>
      <c r="H81" s="179" t="str">
        <f t="shared" si="11"/>
        <v/>
      </c>
      <c r="I81" s="160" t="str">
        <f t="shared" si="7"/>
        <v/>
      </c>
      <c r="J81" s="125"/>
      <c r="K81" s="166"/>
      <c r="L81" s="167"/>
      <c r="M81" s="134"/>
    </row>
    <row r="82" spans="1:13" ht="21" customHeight="1">
      <c r="A82" s="134"/>
      <c r="B82" s="255"/>
      <c r="C82" s="256"/>
      <c r="D82" s="181" t="str">
        <f t="shared" si="8"/>
        <v/>
      </c>
      <c r="E82" s="173" t="str">
        <f t="shared" si="9"/>
        <v/>
      </c>
      <c r="F82" s="155"/>
      <c r="G82" s="185" t="str">
        <f t="shared" si="10"/>
        <v/>
      </c>
      <c r="H82" s="177" t="str">
        <f t="shared" si="11"/>
        <v/>
      </c>
      <c r="I82" s="158" t="str">
        <f t="shared" si="7"/>
        <v/>
      </c>
      <c r="J82" s="138"/>
      <c r="K82" s="165"/>
      <c r="L82" s="153"/>
      <c r="M82" s="134"/>
    </row>
    <row r="83" spans="1:13" ht="15" customHeight="1">
      <c r="A83" s="134"/>
      <c r="B83" s="255"/>
      <c r="C83" s="256"/>
      <c r="D83" s="182" t="str">
        <f t="shared" si="8"/>
        <v/>
      </c>
      <c r="E83" s="174" t="str">
        <f t="shared" si="9"/>
        <v/>
      </c>
      <c r="F83" s="155"/>
      <c r="G83" s="186" t="str">
        <f t="shared" si="10"/>
        <v/>
      </c>
      <c r="H83" s="178" t="str">
        <f t="shared" si="11"/>
        <v/>
      </c>
      <c r="I83" s="159" t="str">
        <f t="shared" si="7"/>
        <v/>
      </c>
      <c r="J83" s="138"/>
      <c r="K83" s="165"/>
      <c r="L83" s="153"/>
      <c r="M83" s="134"/>
    </row>
    <row r="84" spans="1:13" ht="15" thickBot="1">
      <c r="B84" s="270"/>
      <c r="C84" s="271"/>
      <c r="D84" s="184" t="str">
        <f t="shared" si="8"/>
        <v/>
      </c>
      <c r="E84" s="176" t="str">
        <f t="shared" si="9"/>
        <v/>
      </c>
      <c r="F84" s="157"/>
      <c r="G84" s="188" t="str">
        <f t="shared" si="10"/>
        <v/>
      </c>
      <c r="H84" s="180" t="str">
        <f t="shared" si="11"/>
        <v/>
      </c>
      <c r="I84" s="161" t="str">
        <f t="shared" si="7"/>
        <v/>
      </c>
      <c r="J84" s="127"/>
      <c r="K84" s="168"/>
      <c r="L84" s="169"/>
    </row>
    <row r="85" spans="1:13">
      <c r="B85" s="124"/>
      <c r="C85" s="124"/>
      <c r="D85" s="124"/>
      <c r="E85" s="124"/>
      <c r="F85" s="124"/>
      <c r="G85" s="124"/>
      <c r="H85" s="124"/>
      <c r="I85" s="124"/>
      <c r="J85" s="124"/>
      <c r="K85" s="124"/>
      <c r="L85" s="124"/>
    </row>
    <row r="86" spans="1:13" ht="15" customHeight="1">
      <c r="B86" s="124"/>
      <c r="C86" s="124"/>
      <c r="D86" s="124"/>
      <c r="E86" s="124"/>
      <c r="F86" s="124"/>
      <c r="G86" s="124"/>
      <c r="H86" s="124"/>
      <c r="I86" s="124"/>
      <c r="J86" s="124"/>
      <c r="K86" s="124"/>
      <c r="L86" s="124"/>
    </row>
  </sheetData>
  <mergeCells count="60">
    <mergeCell ref="B31:C32"/>
    <mergeCell ref="B25:C26"/>
    <mergeCell ref="B82:C82"/>
    <mergeCell ref="B83:C84"/>
    <mergeCell ref="B53:C54"/>
    <mergeCell ref="B55:C55"/>
    <mergeCell ref="B56:C57"/>
    <mergeCell ref="B70:C70"/>
    <mergeCell ref="B68:C69"/>
    <mergeCell ref="B77:C78"/>
    <mergeCell ref="B79:C79"/>
    <mergeCell ref="B80:C81"/>
    <mergeCell ref="B74:C75"/>
    <mergeCell ref="B76:C76"/>
    <mergeCell ref="B71:C72"/>
    <mergeCell ref="B73:C73"/>
    <mergeCell ref="K5:L5"/>
    <mergeCell ref="D5:E5"/>
    <mergeCell ref="G5:H5"/>
    <mergeCell ref="B52:C52"/>
    <mergeCell ref="B62:C63"/>
    <mergeCell ref="B13:C14"/>
    <mergeCell ref="B15:C15"/>
    <mergeCell ref="B21:C21"/>
    <mergeCell ref="B22:C23"/>
    <mergeCell ref="B24:C24"/>
    <mergeCell ref="B16:C17"/>
    <mergeCell ref="B18:C18"/>
    <mergeCell ref="B19:C20"/>
    <mergeCell ref="B37:C38"/>
    <mergeCell ref="B28:C29"/>
    <mergeCell ref="B30:C30"/>
    <mergeCell ref="B65:C66"/>
    <mergeCell ref="B67:C67"/>
    <mergeCell ref="B58:C58"/>
    <mergeCell ref="B59:C60"/>
    <mergeCell ref="B61:C61"/>
    <mergeCell ref="B64:C64"/>
    <mergeCell ref="C3:I3"/>
    <mergeCell ref="C2:I2"/>
    <mergeCell ref="C45:I45"/>
    <mergeCell ref="C46:I46"/>
    <mergeCell ref="B6:C6"/>
    <mergeCell ref="B7:C8"/>
    <mergeCell ref="B5:C5"/>
    <mergeCell ref="B33:C33"/>
    <mergeCell ref="B34:C35"/>
    <mergeCell ref="B36:C36"/>
    <mergeCell ref="B27:C27"/>
    <mergeCell ref="B39:C39"/>
    <mergeCell ref="B40:C41"/>
    <mergeCell ref="B9:C9"/>
    <mergeCell ref="B10:C11"/>
    <mergeCell ref="B12:C12"/>
    <mergeCell ref="K48:L48"/>
    <mergeCell ref="B49:C49"/>
    <mergeCell ref="B50:C51"/>
    <mergeCell ref="D48:E48"/>
    <mergeCell ref="G48:H48"/>
    <mergeCell ref="B48:C48"/>
  </mergeCells>
  <phoneticPr fontId="2"/>
  <pageMargins left="0" right="0" top="0.59055118110236227" bottom="0" header="0.39370078740157483" footer="0"/>
  <pageSetup paperSize="9" scale="87" orientation="landscape" r:id="rId1"/>
  <headerFooter alignWithMargins="0"/>
  <rowBreaks count="1" manualBreakCount="1">
    <brk id="4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工種別内訳表定義</vt:lpstr>
      <vt:lpstr>内訳表定義</vt:lpstr>
      <vt:lpstr>単価表定義</vt:lpstr>
      <vt:lpstr>帳票イメージ工種別内訳</vt:lpstr>
      <vt:lpstr>帳票イメージ</vt:lpstr>
      <vt:lpstr>単価表定義!Print_Area</vt:lpstr>
      <vt:lpstr>帳票イメージ!Print_Area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Katasumi</cp:lastModifiedBy>
  <cp:lastPrinted>2005-08-30T02:29:00Z</cp:lastPrinted>
  <dcterms:created xsi:type="dcterms:W3CDTF">2001-12-08T17:30:14Z</dcterms:created>
  <dcterms:modified xsi:type="dcterms:W3CDTF">2013-01-24T01:40:00Z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2013/1/25</vt:lpwstr>
  </property>
</Properties>
</file>