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395" yWindow="1125" windowWidth="14955" windowHeight="7500" tabRatio="696"/>
  </bookViews>
  <sheets>
    <sheet name="工種別内訳表定義" sheetId="12" r:id="rId1"/>
    <sheet name="種別内訳表定義" sheetId="15" r:id="rId2"/>
    <sheet name="内訳表定義" sheetId="10" r:id="rId3"/>
    <sheet name="単価表定義" sheetId="11" r:id="rId4"/>
    <sheet name="帳票イメージ工種別内訳" sheetId="13" r:id="rId5"/>
    <sheet name="帳票イメージ種別内訳" sheetId="16" r:id="rId6"/>
    <sheet name="帳票イメージ" sheetId="14" r:id="rId7"/>
  </sheets>
  <definedNames>
    <definedName name="_xlnm.Print_Area" localSheetId="3">単価表定義!$S$2:$AA$45</definedName>
    <definedName name="_xlnm.Print_Area" localSheetId="6">帳票イメージ!$A$1:$K$86</definedName>
    <definedName name="_xlnm.Print_Area" localSheetId="4">帳票イメージ工種別内訳!$A$1:$O$84</definedName>
    <definedName name="_xlnm.Print_Area" localSheetId="5">帳票イメージ種別内訳!$A$1:$N$19</definedName>
  </definedNames>
  <calcPr calcId="145621"/>
</workbook>
</file>

<file path=xl/calcChain.xml><?xml version="1.0" encoding="utf-8"?>
<calcChain xmlns="http://schemas.openxmlformats.org/spreadsheetml/2006/main">
  <c r="G6" i="14" l="1"/>
  <c r="G8" i="14"/>
  <c r="G9" i="14"/>
  <c r="G11" i="14"/>
  <c r="G12" i="14"/>
  <c r="G14" i="14"/>
  <c r="G15" i="14"/>
  <c r="G17" i="14"/>
  <c r="G18" i="14"/>
  <c r="G20" i="14"/>
  <c r="G21" i="14"/>
  <c r="G23" i="14"/>
  <c r="G24" i="14"/>
  <c r="G26" i="14"/>
  <c r="G27" i="14"/>
  <c r="G29" i="14"/>
  <c r="G30" i="14"/>
  <c r="G32" i="14"/>
  <c r="G33" i="14"/>
  <c r="G35" i="14"/>
  <c r="G36" i="14"/>
  <c r="G38" i="14"/>
  <c r="G39" i="14"/>
  <c r="G41" i="14"/>
  <c r="G49" i="14"/>
  <c r="G51" i="14"/>
  <c r="G52" i="14"/>
  <c r="G54" i="14"/>
  <c r="G55" i="14"/>
  <c r="G57" i="14"/>
  <c r="G58" i="14"/>
  <c r="G60" i="14"/>
  <c r="G61" i="14"/>
  <c r="G63" i="14"/>
  <c r="G64" i="14"/>
  <c r="G66" i="14"/>
  <c r="G67" i="14"/>
  <c r="G69" i="14"/>
  <c r="G70" i="14"/>
  <c r="G72" i="14"/>
  <c r="G73" i="14"/>
  <c r="G75" i="14"/>
  <c r="G76" i="14"/>
  <c r="G78" i="14"/>
  <c r="G79" i="14"/>
  <c r="G81" i="14"/>
  <c r="G82" i="14"/>
  <c r="G84" i="14"/>
  <c r="B3" i="13"/>
  <c r="B35" i="13"/>
  <c r="C35" i="13"/>
  <c r="D35" i="13"/>
  <c r="E35" i="13"/>
  <c r="F35" i="13"/>
  <c r="G35" i="13"/>
  <c r="H35" i="13"/>
  <c r="I35" i="13"/>
  <c r="J35" i="13"/>
  <c r="L35" i="13"/>
  <c r="B36" i="13"/>
  <c r="C36" i="13"/>
  <c r="D36" i="13"/>
  <c r="E36" i="13"/>
  <c r="F36" i="13"/>
  <c r="G36" i="13"/>
  <c r="H36" i="13"/>
  <c r="I36" i="13"/>
  <c r="J36" i="13"/>
  <c r="L36" i="13"/>
  <c r="B37" i="13"/>
  <c r="C37" i="13"/>
  <c r="D37" i="13"/>
  <c r="E37" i="13"/>
  <c r="F37" i="13"/>
  <c r="G37" i="13"/>
  <c r="H37" i="13"/>
  <c r="I37" i="13"/>
  <c r="J37" i="13"/>
  <c r="L37" i="13"/>
  <c r="B38" i="13"/>
  <c r="C38" i="13"/>
  <c r="D38" i="13"/>
  <c r="E38" i="13"/>
  <c r="F38" i="13"/>
  <c r="G38" i="13"/>
  <c r="H38" i="13"/>
  <c r="I38" i="13"/>
  <c r="J38" i="13"/>
  <c r="L38" i="13"/>
  <c r="B39" i="13"/>
  <c r="C39" i="13"/>
  <c r="D39" i="13"/>
  <c r="E39" i="13"/>
  <c r="F39" i="13"/>
  <c r="G39" i="13"/>
  <c r="H39" i="13"/>
  <c r="I39" i="13"/>
  <c r="J39" i="13"/>
  <c r="L39" i="13"/>
  <c r="B40" i="13"/>
  <c r="C40" i="13"/>
  <c r="D40" i="13"/>
  <c r="E40" i="13"/>
  <c r="F40" i="13"/>
  <c r="G40" i="13"/>
  <c r="H40" i="13"/>
  <c r="I40" i="13"/>
  <c r="J40" i="13"/>
  <c r="L40" i="13"/>
  <c r="B41" i="13"/>
  <c r="C41" i="13"/>
  <c r="D41" i="13"/>
  <c r="E41" i="13"/>
  <c r="F41" i="13"/>
  <c r="G41" i="13"/>
  <c r="H41" i="13"/>
  <c r="I41" i="13"/>
  <c r="J41" i="13"/>
  <c r="L41" i="13"/>
  <c r="B42" i="13"/>
  <c r="C42" i="13"/>
  <c r="D42" i="13"/>
  <c r="E42" i="13"/>
  <c r="F42" i="13"/>
  <c r="G42" i="13"/>
  <c r="H42" i="13"/>
  <c r="I42" i="13"/>
  <c r="J42" i="13"/>
  <c r="L42" i="13"/>
  <c r="B43" i="13"/>
  <c r="C43" i="13"/>
  <c r="D43" i="13"/>
  <c r="E43" i="13"/>
  <c r="F43" i="13"/>
  <c r="G43" i="13"/>
  <c r="H43" i="13"/>
  <c r="I43" i="13"/>
  <c r="J43" i="13"/>
  <c r="L43" i="13"/>
  <c r="B44" i="13"/>
  <c r="C44" i="13"/>
  <c r="D44" i="13"/>
  <c r="E44" i="13"/>
  <c r="F44" i="13"/>
  <c r="G44" i="13"/>
  <c r="H44" i="13"/>
  <c r="I44" i="13"/>
  <c r="J44" i="13"/>
  <c r="L44" i="13"/>
  <c r="B45" i="13"/>
  <c r="C45" i="13"/>
  <c r="D45" i="13"/>
  <c r="E45" i="13"/>
  <c r="F45" i="13"/>
  <c r="G45" i="13"/>
  <c r="H45" i="13"/>
  <c r="I45" i="13"/>
  <c r="J45" i="13"/>
  <c r="L45" i="13"/>
  <c r="B46" i="13"/>
  <c r="C46" i="13"/>
  <c r="D46" i="13"/>
  <c r="E46" i="13"/>
  <c r="F46" i="13"/>
  <c r="G46" i="13"/>
  <c r="H46" i="13"/>
  <c r="I46" i="13"/>
  <c r="J46" i="13"/>
  <c r="L46" i="13"/>
  <c r="B47" i="13"/>
  <c r="C47" i="13"/>
  <c r="D47" i="13"/>
  <c r="E47" i="13"/>
  <c r="F47" i="13"/>
  <c r="G47" i="13"/>
  <c r="H47" i="13"/>
  <c r="I47" i="13"/>
  <c r="J47" i="13"/>
  <c r="L47" i="13"/>
  <c r="B48" i="13"/>
  <c r="C48" i="13"/>
  <c r="D48" i="13"/>
  <c r="E48" i="13"/>
  <c r="F48" i="13"/>
  <c r="G48" i="13"/>
  <c r="H48" i="13"/>
  <c r="I48" i="13"/>
  <c r="J48" i="13"/>
  <c r="L48" i="13"/>
  <c r="B49" i="13"/>
  <c r="C49" i="13"/>
  <c r="D49" i="13"/>
  <c r="E49" i="13"/>
  <c r="F49" i="13"/>
  <c r="G49" i="13"/>
  <c r="H49" i="13"/>
  <c r="I49" i="13"/>
  <c r="J49" i="13"/>
  <c r="L49" i="13"/>
  <c r="B50" i="13"/>
  <c r="C50" i="13"/>
  <c r="D50" i="13"/>
  <c r="E50" i="13"/>
  <c r="F50" i="13"/>
  <c r="G50" i="13"/>
  <c r="H50" i="13"/>
  <c r="I50" i="13"/>
  <c r="J50" i="13"/>
  <c r="L50" i="13"/>
  <c r="B51" i="13"/>
  <c r="C51" i="13"/>
  <c r="D51" i="13"/>
  <c r="E51" i="13"/>
  <c r="F51" i="13"/>
  <c r="G51" i="13"/>
  <c r="H51" i="13"/>
  <c r="I51" i="13"/>
  <c r="J51" i="13"/>
  <c r="L51" i="13"/>
  <c r="B52" i="13"/>
  <c r="C52" i="13"/>
  <c r="D52" i="13"/>
  <c r="E52" i="13"/>
  <c r="F52" i="13"/>
  <c r="G52" i="13"/>
  <c r="H52" i="13"/>
  <c r="I52" i="13"/>
  <c r="J52" i="13"/>
  <c r="L52" i="13"/>
  <c r="B53" i="13"/>
  <c r="C53" i="13"/>
  <c r="D53" i="13"/>
  <c r="E53" i="13"/>
  <c r="F53" i="13"/>
  <c r="G53" i="13"/>
  <c r="H53" i="13"/>
  <c r="I53" i="13"/>
  <c r="J53" i="13"/>
  <c r="L53" i="13"/>
  <c r="B54" i="13"/>
  <c r="C54" i="13"/>
  <c r="D54" i="13"/>
  <c r="E54" i="13"/>
  <c r="F54" i="13"/>
  <c r="G54" i="13"/>
  <c r="H54" i="13"/>
  <c r="I54" i="13"/>
  <c r="J54" i="13"/>
  <c r="L54" i="13"/>
  <c r="B55" i="13"/>
  <c r="C55" i="13"/>
  <c r="D55" i="13"/>
  <c r="E55" i="13"/>
  <c r="F55" i="13"/>
  <c r="G55" i="13"/>
  <c r="H55" i="13"/>
  <c r="I55" i="13"/>
  <c r="J55" i="13"/>
  <c r="L55" i="13"/>
  <c r="B62" i="13"/>
  <c r="C62" i="13"/>
  <c r="D62" i="13"/>
  <c r="E62" i="13"/>
  <c r="F62" i="13"/>
  <c r="G62" i="13"/>
  <c r="H62" i="13"/>
  <c r="I62" i="13"/>
  <c r="J62" i="13"/>
  <c r="L62" i="13"/>
  <c r="B63" i="13"/>
  <c r="C63" i="13"/>
  <c r="D63" i="13"/>
  <c r="E63" i="13"/>
  <c r="F63" i="13"/>
  <c r="G63" i="13"/>
  <c r="H63" i="13"/>
  <c r="I63" i="13"/>
  <c r="J63" i="13"/>
  <c r="L63" i="13"/>
  <c r="B64" i="13"/>
  <c r="C64" i="13"/>
  <c r="D64" i="13"/>
  <c r="E64" i="13"/>
  <c r="F64" i="13"/>
  <c r="G64" i="13"/>
  <c r="H64" i="13"/>
  <c r="I64" i="13"/>
  <c r="J64" i="13"/>
  <c r="L64" i="13"/>
  <c r="B65" i="13"/>
  <c r="C65" i="13"/>
  <c r="D65" i="13"/>
  <c r="E65" i="13"/>
  <c r="F65" i="13"/>
  <c r="G65" i="13"/>
  <c r="H65" i="13"/>
  <c r="I65" i="13"/>
  <c r="J65" i="13"/>
  <c r="L65" i="13"/>
  <c r="B66" i="13"/>
  <c r="C66" i="13"/>
  <c r="D66" i="13"/>
  <c r="E66" i="13"/>
  <c r="F66" i="13"/>
  <c r="G66" i="13"/>
  <c r="H66" i="13"/>
  <c r="I66" i="13"/>
  <c r="J66" i="13"/>
  <c r="L66" i="13"/>
  <c r="B67" i="13"/>
  <c r="C67" i="13"/>
  <c r="D67" i="13"/>
  <c r="E67" i="13"/>
  <c r="F67" i="13"/>
  <c r="G67" i="13"/>
  <c r="H67" i="13"/>
  <c r="I67" i="13"/>
  <c r="J67" i="13"/>
  <c r="L67" i="13"/>
  <c r="B68" i="13"/>
  <c r="C68" i="13"/>
  <c r="D68" i="13"/>
  <c r="E68" i="13"/>
  <c r="F68" i="13"/>
  <c r="G68" i="13"/>
  <c r="H68" i="13"/>
  <c r="I68" i="13"/>
  <c r="J68" i="13"/>
  <c r="L68" i="13"/>
  <c r="B69" i="13"/>
  <c r="C69" i="13"/>
  <c r="D69" i="13"/>
  <c r="E69" i="13"/>
  <c r="F69" i="13"/>
  <c r="G69" i="13"/>
  <c r="H69" i="13"/>
  <c r="I69" i="13"/>
  <c r="J69" i="13"/>
  <c r="L69" i="13"/>
  <c r="B70" i="13"/>
  <c r="C70" i="13"/>
  <c r="D70" i="13"/>
  <c r="E70" i="13"/>
  <c r="F70" i="13"/>
  <c r="G70" i="13"/>
  <c r="H70" i="13"/>
  <c r="I70" i="13"/>
  <c r="J70" i="13"/>
  <c r="L70" i="13"/>
  <c r="B71" i="13"/>
  <c r="C71" i="13"/>
  <c r="D71" i="13"/>
  <c r="E71" i="13"/>
  <c r="F71" i="13"/>
  <c r="G71" i="13"/>
  <c r="H71" i="13"/>
  <c r="I71" i="13"/>
  <c r="J71" i="13"/>
  <c r="L71" i="13"/>
  <c r="B72" i="13"/>
  <c r="C72" i="13"/>
  <c r="D72" i="13"/>
  <c r="E72" i="13"/>
  <c r="F72" i="13"/>
  <c r="G72" i="13"/>
  <c r="H72" i="13"/>
  <c r="I72" i="13"/>
  <c r="J72" i="13"/>
  <c r="L72" i="13"/>
  <c r="B73" i="13"/>
  <c r="C73" i="13"/>
  <c r="D73" i="13"/>
  <c r="E73" i="13"/>
  <c r="F73" i="13"/>
  <c r="G73" i="13"/>
  <c r="H73" i="13"/>
  <c r="I73" i="13"/>
  <c r="J73" i="13"/>
  <c r="L73" i="13"/>
  <c r="B74" i="13"/>
  <c r="C74" i="13"/>
  <c r="D74" i="13"/>
  <c r="E74" i="13"/>
  <c r="F74" i="13"/>
  <c r="G74" i="13"/>
  <c r="H74" i="13"/>
  <c r="I74" i="13"/>
  <c r="J74" i="13"/>
  <c r="L74" i="13"/>
  <c r="B75" i="13"/>
  <c r="C75" i="13"/>
  <c r="D75" i="13"/>
  <c r="E75" i="13"/>
  <c r="F75" i="13"/>
  <c r="G75" i="13"/>
  <c r="H75" i="13"/>
  <c r="I75" i="13"/>
  <c r="J75" i="13"/>
  <c r="L75" i="13"/>
  <c r="B76" i="13"/>
  <c r="C76" i="13"/>
  <c r="D76" i="13"/>
  <c r="E76" i="13"/>
  <c r="F76" i="13"/>
  <c r="G76" i="13"/>
  <c r="H76" i="13"/>
  <c r="I76" i="13"/>
  <c r="J76" i="13"/>
  <c r="L76" i="13"/>
  <c r="B77" i="13"/>
  <c r="C77" i="13"/>
  <c r="D77" i="13"/>
  <c r="E77" i="13"/>
  <c r="F77" i="13"/>
  <c r="G77" i="13"/>
  <c r="H77" i="13"/>
  <c r="I77" i="13"/>
  <c r="J77" i="13"/>
  <c r="L77" i="13"/>
  <c r="B78" i="13"/>
  <c r="C78" i="13"/>
  <c r="D78" i="13"/>
  <c r="E78" i="13"/>
  <c r="F78" i="13"/>
  <c r="G78" i="13"/>
  <c r="H78" i="13"/>
  <c r="I78" i="13"/>
  <c r="J78" i="13"/>
  <c r="L78" i="13"/>
  <c r="B79" i="13"/>
  <c r="C79" i="13"/>
  <c r="D79" i="13"/>
  <c r="E79" i="13"/>
  <c r="F79" i="13"/>
  <c r="G79" i="13"/>
  <c r="H79" i="13"/>
  <c r="I79" i="13"/>
  <c r="J79" i="13"/>
  <c r="L79" i="13"/>
  <c r="B80" i="13"/>
  <c r="C80" i="13"/>
  <c r="D80" i="13"/>
  <c r="E80" i="13"/>
  <c r="F80" i="13"/>
  <c r="G80" i="13"/>
  <c r="H80" i="13"/>
  <c r="I80" i="13"/>
  <c r="J80" i="13"/>
  <c r="L80" i="13"/>
  <c r="B81" i="13"/>
  <c r="C81" i="13"/>
  <c r="D81" i="13"/>
  <c r="E81" i="13"/>
  <c r="F81" i="13"/>
  <c r="G81" i="13"/>
  <c r="H81" i="13"/>
  <c r="I81" i="13"/>
  <c r="J81" i="13"/>
  <c r="L81" i="13"/>
  <c r="B82" i="13"/>
  <c r="C82" i="13"/>
  <c r="D82" i="13"/>
  <c r="E82" i="13"/>
  <c r="F82" i="13"/>
  <c r="G82" i="13"/>
  <c r="H82" i="13"/>
  <c r="I82" i="13"/>
  <c r="J82" i="13"/>
  <c r="L82" i="13"/>
  <c r="B83" i="13"/>
  <c r="C83" i="13"/>
  <c r="D83" i="13"/>
  <c r="E83" i="13"/>
  <c r="F83" i="13"/>
  <c r="G83" i="13"/>
  <c r="H83" i="13"/>
  <c r="I83" i="13"/>
  <c r="J83" i="13"/>
  <c r="L83" i="13"/>
  <c r="B5" i="16"/>
  <c r="C5" i="16"/>
  <c r="D5" i="16"/>
  <c r="E5" i="16"/>
  <c r="F5" i="16"/>
  <c r="G5" i="16"/>
  <c r="L5" i="16"/>
  <c r="B6" i="16"/>
  <c r="C6" i="16"/>
  <c r="D6" i="16"/>
  <c r="E6" i="16"/>
  <c r="F6" i="16"/>
  <c r="G6" i="16"/>
  <c r="L6" i="16"/>
  <c r="B7" i="16"/>
  <c r="C7" i="16"/>
  <c r="D7" i="16"/>
  <c r="E7" i="16"/>
  <c r="F7" i="16"/>
  <c r="G7" i="16"/>
  <c r="L7" i="16"/>
  <c r="B8" i="16"/>
  <c r="C8" i="16"/>
  <c r="D8" i="16"/>
  <c r="E8" i="16"/>
  <c r="F8" i="16"/>
  <c r="G8" i="16"/>
  <c r="L8" i="16"/>
  <c r="B9" i="16"/>
  <c r="C9" i="16"/>
  <c r="D9" i="16"/>
  <c r="E9" i="16"/>
  <c r="F9" i="16"/>
  <c r="G9" i="16"/>
  <c r="L9" i="16"/>
  <c r="B10" i="16"/>
  <c r="C10" i="16"/>
  <c r="D10" i="16"/>
  <c r="E10" i="16"/>
  <c r="F10" i="16"/>
  <c r="G10" i="16"/>
  <c r="L10" i="16"/>
  <c r="B11" i="16"/>
  <c r="C11" i="16"/>
  <c r="D11" i="16"/>
  <c r="E11" i="16"/>
  <c r="F11" i="16"/>
  <c r="G11" i="16"/>
  <c r="L11" i="16"/>
  <c r="B12" i="16"/>
  <c r="C12" i="16"/>
  <c r="D12" i="16"/>
  <c r="E12" i="16"/>
  <c r="F12" i="16"/>
  <c r="G12" i="16"/>
  <c r="L12" i="16"/>
  <c r="B13" i="16"/>
  <c r="C13" i="16"/>
  <c r="D13" i="16"/>
  <c r="E13" i="16"/>
  <c r="F13" i="16"/>
  <c r="G13" i="16"/>
  <c r="L13" i="16"/>
  <c r="B14" i="16"/>
  <c r="C14" i="16"/>
  <c r="D14" i="16"/>
  <c r="E14" i="16"/>
  <c r="F14" i="16"/>
  <c r="G14" i="16"/>
  <c r="L14" i="16"/>
  <c r="B15" i="16"/>
  <c r="C15" i="16"/>
  <c r="D15" i="16"/>
  <c r="E15" i="16"/>
  <c r="F15" i="16"/>
  <c r="G15" i="16"/>
  <c r="L15" i="16"/>
  <c r="B16" i="16"/>
  <c r="C16" i="16"/>
  <c r="D16" i="16"/>
  <c r="E16" i="16"/>
  <c r="F16" i="16"/>
  <c r="G16" i="16"/>
  <c r="L16" i="16"/>
  <c r="B17" i="16"/>
  <c r="C17" i="16"/>
  <c r="D17" i="16"/>
  <c r="E17" i="16"/>
  <c r="F17" i="16"/>
  <c r="G17" i="16"/>
  <c r="L17" i="16"/>
  <c r="B18" i="16"/>
  <c r="C18" i="16"/>
  <c r="D18" i="16"/>
  <c r="E18" i="16"/>
  <c r="F18" i="16"/>
  <c r="G18" i="16"/>
  <c r="L18" i="16"/>
</calcChain>
</file>

<file path=xl/sharedStrings.xml><?xml version="1.0" encoding="utf-8"?>
<sst xmlns="http://schemas.openxmlformats.org/spreadsheetml/2006/main" count="1089" uniqueCount="452">
  <si>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</si>
  <si>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</si>
  <si>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</si>
  <si>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</si>
  <si>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</si>
  <si>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</si>
  <si>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</si>
  <si>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</si>
  <si>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</si>
  <si>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</si>
  <si>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</si>
  <si>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</si>
  <si>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</si>
  <si>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</si>
  <si>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</si>
  <si>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</si>
  <si>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</si>
  <si>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</si>
  <si>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</si>
  <si>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</si>
  <si>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</si>
  <si>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</si>
  <si>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</si>
  <si>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</si>
  <si>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</si>
  <si>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</si>
  <si>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</si>
  <si>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</si>
  <si>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</si>
  <si>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</si>
  <si>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</si>
  <si>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</si>
  <si>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</si>
  <si>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</si>
  <si>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</si>
  <si>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</si>
  <si>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</si>
  <si>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</si>
  <si>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</si>
  <si>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</si>
  <si>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</si>
  <si>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</si>
  <si>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</si>
  <si>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</si>
  <si>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</si>
  <si>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</si>
  <si>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</si>
  <si>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</si>
  <si>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</si>
  <si>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</si>
  <si>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</si>
  <si>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</si>
  <si>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</si>
  <si>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</si>
  <si>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</si>
  <si>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</si>
  <si>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</si>
  <si>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</si>
  <si>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</si>
  <si>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</si>
  <si>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</si>
  <si>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</si>
  <si>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</si>
  <si>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</si>
  <si>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</si>
  <si>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</si>
  <si>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</si>
  <si>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</si>
  <si>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</si>
  <si>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</si>
  <si>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</si>
  <si>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</si>
  <si>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</si>
  <si>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</si>
  <si>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</si>
  <si>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</si>
  <si>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</si>
  <si>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</si>
  <si>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</si>
  <si>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</si>
  <si>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</si>
  <si>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</si>
  <si>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</si>
  <si>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</si>
  <si>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</si>
  <si>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</si>
  <si>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</si>
  <si>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</si>
  <si>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</si>
  <si>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</si>
  <si>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</si>
  <si>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</si>
  <si>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</si>
  <si>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</si>
  <si>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</si>
  <si>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</si>
  <si>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</si>
  <si>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</si>
  <si>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</si>
  <si>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</si>
  <si>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</si>
  <si>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</si>
  <si>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</si>
  <si>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</si>
  <si>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</si>
  <si>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</si>
  <si>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</si>
  <si>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</si>
  <si>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</si>
  <si>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</si>
  <si>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</si>
  <si>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</si>
  <si>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</si>
  <si>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</si>
  <si>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</si>
  <si>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</si>
  <si>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</si>
  <si>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</si>
  <si>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</si>
  <si>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</si>
  <si>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</si>
  <si>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</si>
  <si>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</si>
  <si>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</si>
  <si>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</si>
  <si>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</si>
  <si>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</si>
  <si>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</si>
  <si>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</si>
  <si>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</si>
  <si>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</si>
  <si>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</si>
  <si>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</si>
  <si>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</si>
  <si>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</si>
  <si>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</si>
  <si>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M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</si>
  <si>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</si>
  <si>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</si>
  <si>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</si>
  <si>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</si>
  <si>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</si>
  <si>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</si>
  <si>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</si>
  <si>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</si>
  <si>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</si>
  <si>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</si>
  <si>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</si>
  <si>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</si>
  <si>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</si>
  <si>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</si>
  <si>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</si>
  <si>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</si>
  <si>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</si>
  <si>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</si>
  <si>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</si>
  <si>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</si>
  <si>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</si>
  <si>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</si>
  <si>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</si>
  <si>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０非表示</t>
  </si>
  <si>
    <t>単位</t>
    <rPh sb="0" eb="2">
      <t>タンイ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</si>
  <si>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</si>
  <si>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</si>
  <si>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</si>
  <si>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</si>
  <si>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</si>
  <si>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</si>
  <si>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</si>
  <si>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</si>
  <si>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</si>
  <si>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</si>
  <si>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</si>
  <si>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</si>
  <si>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</si>
  <si>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</si>
  <si>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</si>
  <si>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</si>
  <si>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入札日</t>
    <rPh sb="0" eb="2">
      <t>ニュウサツ</t>
    </rPh>
    <rPh sb="2" eb="3">
      <t>ビ</t>
    </rPh>
    <phoneticPr fontId="2"/>
  </si>
  <si>
    <t>種目　変更</t>
    <rPh sb="0" eb="2">
      <t>シュモク</t>
    </rPh>
    <rPh sb="3" eb="5">
      <t>ヘンコウ</t>
    </rPh>
    <phoneticPr fontId="2"/>
  </si>
  <si>
    <t>数量　変更</t>
    <rPh sb="0" eb="2">
      <t>スウリョウ</t>
    </rPh>
    <rPh sb="3" eb="5">
      <t>ヘンコウ</t>
    </rPh>
    <phoneticPr fontId="2"/>
  </si>
  <si>
    <t>単位　変更</t>
    <rPh sb="0" eb="2">
      <t>タンイ</t>
    </rPh>
    <rPh sb="3" eb="5">
      <t>ヘンコウ</t>
    </rPh>
    <phoneticPr fontId="2"/>
  </si>
  <si>
    <t>単価　変更</t>
    <rPh sb="0" eb="2">
      <t>タンカ</t>
    </rPh>
    <rPh sb="3" eb="5">
      <t>ヘンコウ</t>
    </rPh>
    <phoneticPr fontId="2"/>
  </si>
  <si>
    <t>金額　変更</t>
    <rPh sb="0" eb="2">
      <t>キンガク</t>
    </rPh>
    <rPh sb="3" eb="5">
      <t>ヘンコウ</t>
    </rPh>
    <phoneticPr fontId="2"/>
  </si>
  <si>
    <t>共通仮設費行出力</t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</si>
  <si>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2"/>
  </si>
  <si>
    <t>R</t>
    <phoneticPr fontId="2"/>
  </si>
  <si>
    <t>V</t>
    <phoneticPr fontId="2"/>
  </si>
  <si>
    <t>W</t>
    <phoneticPr fontId="2"/>
  </si>
  <si>
    <t>X</t>
    <phoneticPr fontId="2"/>
  </si>
  <si>
    <t>結合01_11</t>
    <rPh sb="0" eb="2">
      <t>ケツゴウ</t>
    </rPh>
    <phoneticPr fontId="2"/>
  </si>
  <si>
    <t>A</t>
    <phoneticPr fontId="2"/>
  </si>
  <si>
    <t>AO</t>
    <phoneticPr fontId="2"/>
  </si>
  <si>
    <t>AM</t>
    <phoneticPr fontId="2"/>
  </si>
  <si>
    <t>AK</t>
    <phoneticPr fontId="2"/>
  </si>
  <si>
    <t>BS</t>
    <phoneticPr fontId="2"/>
  </si>
  <si>
    <t>AL</t>
    <phoneticPr fontId="2"/>
  </si>
  <si>
    <t>BE</t>
    <phoneticPr fontId="2"/>
  </si>
  <si>
    <t>BJ</t>
    <phoneticPr fontId="2"/>
  </si>
  <si>
    <t>AR</t>
    <phoneticPr fontId="2"/>
  </si>
  <si>
    <t>BK</t>
    <phoneticPr fontId="2"/>
  </si>
  <si>
    <t>見　　積　　資　　料</t>
    <rPh sb="0" eb="1">
      <t>ケン</t>
    </rPh>
    <rPh sb="3" eb="4">
      <t>セキ</t>
    </rPh>
    <rPh sb="6" eb="7">
      <t>シ</t>
    </rPh>
    <rPh sb="9" eb="10">
      <t>リョウ</t>
    </rPh>
    <phoneticPr fontId="2"/>
  </si>
  <si>
    <t>内容（数量）</t>
    <rPh sb="0" eb="2">
      <t>ナイヨウ</t>
    </rPh>
    <rPh sb="3" eb="5">
      <t>スウリョウ</t>
    </rPh>
    <phoneticPr fontId="2"/>
  </si>
  <si>
    <t>金　　額</t>
    <rPh sb="0" eb="1">
      <t>キン</t>
    </rPh>
    <rPh sb="3" eb="4">
      <t>ガク</t>
    </rPh>
    <phoneticPr fontId="2"/>
  </si>
  <si>
    <t>工 事 区 分 ・ 工 種 ・ 種 別</t>
    <rPh sb="0" eb="1">
      <t>コウ</t>
    </rPh>
    <rPh sb="2" eb="3">
      <t>コト</t>
    </rPh>
    <rPh sb="4" eb="5">
      <t>ク</t>
    </rPh>
    <rPh sb="6" eb="7">
      <t>ブン</t>
    </rPh>
    <rPh sb="10" eb="11">
      <t>コウ</t>
    </rPh>
    <rPh sb="12" eb="13">
      <t>タネ</t>
    </rPh>
    <rPh sb="16" eb="17">
      <t>タネ</t>
    </rPh>
    <rPh sb="18" eb="19">
      <t>ベツ</t>
    </rPh>
    <phoneticPr fontId="2"/>
  </si>
  <si>
    <t>摘　   　　　要</t>
    <rPh sb="0" eb="1">
      <t>テキ</t>
    </rPh>
    <rPh sb="8" eb="9">
      <t>ヨウ</t>
    </rPh>
    <phoneticPr fontId="2"/>
  </si>
  <si>
    <t>工　事　総　括　書</t>
    <rPh sb="0" eb="1">
      <t>コウ</t>
    </rPh>
    <rPh sb="2" eb="3">
      <t>コト</t>
    </rPh>
    <rPh sb="4" eb="5">
      <t>フサ</t>
    </rPh>
    <rPh sb="6" eb="7">
      <t>クク</t>
    </rPh>
    <rPh sb="8" eb="9">
      <t>ショ</t>
    </rPh>
    <phoneticPr fontId="2"/>
  </si>
  <si>
    <t>[事業区分名]</t>
    <rPh sb="1" eb="3">
      <t>ジギョウ</t>
    </rPh>
    <rPh sb="3" eb="5">
      <t>クブン</t>
    </rPh>
    <rPh sb="5" eb="6">
      <t>メイ</t>
    </rPh>
    <phoneticPr fontId="2"/>
  </si>
  <si>
    <t>[工事件名]</t>
    <rPh sb="1" eb="3">
      <t>コウジ</t>
    </rPh>
    <rPh sb="3" eb="4">
      <t>ケン</t>
    </rPh>
    <rPh sb="4" eb="5">
      <t>メイ</t>
    </rPh>
    <phoneticPr fontId="2"/>
  </si>
  <si>
    <t>明細種別</t>
    <rPh sb="0" eb="2">
      <t>メイサイ</t>
    </rPh>
    <rPh sb="2" eb="4">
      <t>シュベツ</t>
    </rPh>
    <phoneticPr fontId="2"/>
  </si>
  <si>
    <t>件　名</t>
    <rPh sb="0" eb="1">
      <t>ケン</t>
    </rPh>
    <rPh sb="2" eb="3">
      <t>メイ</t>
    </rPh>
    <phoneticPr fontId="2"/>
  </si>
  <si>
    <t>D</t>
    <phoneticPr fontId="2"/>
  </si>
  <si>
    <t>本件の入札金額は、別添『　積算資料　』により見積もりました。</t>
    <rPh sb="0" eb="2">
      <t>ホンケン</t>
    </rPh>
    <rPh sb="3" eb="5">
      <t>ニュウサツ</t>
    </rPh>
    <rPh sb="5" eb="7">
      <t>キンガク</t>
    </rPh>
    <rPh sb="9" eb="10">
      <t>ベツ</t>
    </rPh>
    <rPh sb="10" eb="11">
      <t>ソ</t>
    </rPh>
    <rPh sb="13" eb="15">
      <t>セキサン</t>
    </rPh>
    <rPh sb="15" eb="17">
      <t>シリョウ</t>
    </rPh>
    <rPh sb="22" eb="24">
      <t>ミツ</t>
    </rPh>
    <phoneticPr fontId="2"/>
  </si>
  <si>
    <t>A1:O56</t>
    <phoneticPr fontId="2"/>
  </si>
  <si>
    <t>A57:O84</t>
    <phoneticPr fontId="2"/>
  </si>
  <si>
    <t>[工事名]</t>
    <rPh sb="1" eb="3">
      <t>コウジ</t>
    </rPh>
    <rPh sb="3" eb="4">
      <t>メイ</t>
    </rPh>
    <phoneticPr fontId="2"/>
  </si>
  <si>
    <t>形　状・寸　法</t>
    <rPh sb="0" eb="1">
      <t>カタチ</t>
    </rPh>
    <rPh sb="2" eb="3">
      <t>ジョウ</t>
    </rPh>
    <rPh sb="4" eb="5">
      <t>スン</t>
    </rPh>
    <rPh sb="6" eb="7">
      <t>ホウ</t>
    </rPh>
    <phoneticPr fontId="2"/>
  </si>
  <si>
    <t>　　　種　別　内　訳　表</t>
    <rPh sb="3" eb="4">
      <t>タネ</t>
    </rPh>
    <rPh sb="5" eb="6">
      <t>ベツ</t>
    </rPh>
    <rPh sb="7" eb="8">
      <t>ナイ</t>
    </rPh>
    <rPh sb="9" eb="10">
      <t>ヤク</t>
    </rPh>
    <rPh sb="11" eb="12">
      <t>ヒョウ</t>
    </rPh>
    <phoneticPr fontId="2"/>
  </si>
  <si>
    <t>A1:N19</t>
    <phoneticPr fontId="2"/>
  </si>
  <si>
    <t>開始階層</t>
    <rPh sb="0" eb="2">
      <t>カイシ</t>
    </rPh>
    <rPh sb="2" eb="4">
      <t>カイソウ</t>
    </rPh>
    <phoneticPr fontId="2"/>
  </si>
  <si>
    <t>終了階層</t>
    <rPh sb="0" eb="2">
      <t>シュウリョウ</t>
    </rPh>
    <rPh sb="2" eb="4">
      <t>カイソウ</t>
    </rPh>
    <phoneticPr fontId="2"/>
  </si>
  <si>
    <t>A</t>
    <phoneticPr fontId="2"/>
  </si>
  <si>
    <t>A</t>
    <phoneticPr fontId="2"/>
  </si>
  <si>
    <t>B</t>
    <phoneticPr fontId="2"/>
  </si>
  <si>
    <t>ｺｰﾄﾞ1</t>
    <phoneticPr fontId="2"/>
  </si>
  <si>
    <t>ｺｰﾄﾞ1</t>
    <phoneticPr fontId="2"/>
  </si>
  <si>
    <t>C</t>
    <phoneticPr fontId="2"/>
  </si>
  <si>
    <t>ｺｰﾄﾞ2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</si>
  <si>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</si>
  <si>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</si>
  <si>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</si>
  <si>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</si>
  <si>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</si>
  <si>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</si>
  <si>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</si>
  <si>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</si>
  <si>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</si>
  <si>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×</t>
    <phoneticPr fontId="2"/>
  </si>
  <si>
    <t>ｺｰﾄﾞ1</t>
    <phoneticPr fontId="2"/>
  </si>
  <si>
    <t>コード</t>
    <phoneticPr fontId="2"/>
  </si>
  <si>
    <t>R</t>
    <phoneticPr fontId="2"/>
  </si>
  <si>
    <t>×</t>
    <phoneticPr fontId="2"/>
  </si>
  <si>
    <t>N</t>
    <phoneticPr fontId="2"/>
  </si>
  <si>
    <t>Q</t>
    <phoneticPr fontId="2"/>
  </si>
  <si>
    <t>×</t>
    <phoneticPr fontId="2"/>
  </si>
  <si>
    <t>１または２</t>
    <phoneticPr fontId="2"/>
  </si>
  <si>
    <t>O</t>
    <phoneticPr fontId="2"/>
  </si>
  <si>
    <t>×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</si>
  <si>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</si>
  <si>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</si>
  <si>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</si>
  <si>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</si>
  <si>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○</t>
    <phoneticPr fontId="2"/>
  </si>
  <si>
    <t>T</t>
    <phoneticPr fontId="2"/>
  </si>
  <si>
    <t>×</t>
    <phoneticPr fontId="2"/>
  </si>
  <si>
    <t>U</t>
    <phoneticPr fontId="2"/>
  </si>
  <si>
    <t>×</t>
    <phoneticPr fontId="2"/>
  </si>
  <si>
    <t>V</t>
    <phoneticPr fontId="2"/>
  </si>
  <si>
    <t>○</t>
    <phoneticPr fontId="2"/>
  </si>
  <si>
    <t>W</t>
    <phoneticPr fontId="2"/>
  </si>
  <si>
    <t>○</t>
    <phoneticPr fontId="2"/>
  </si>
  <si>
    <t>X</t>
    <phoneticPr fontId="2"/>
  </si>
  <si>
    <t>○</t>
    <phoneticPr fontId="2"/>
  </si>
  <si>
    <t>Y</t>
    <phoneticPr fontId="2"/>
  </si>
  <si>
    <t>○</t>
    <phoneticPr fontId="2"/>
  </si>
  <si>
    <t>Z</t>
    <phoneticPr fontId="2"/>
  </si>
  <si>
    <t>T</t>
    <phoneticPr fontId="2"/>
  </si>
  <si>
    <t>○</t>
    <phoneticPr fontId="2"/>
  </si>
  <si>
    <t>種別内訳表</t>
    <rPh sb="0" eb="2">
      <t>シュベツ</t>
    </rPh>
    <rPh sb="2" eb="4">
      <t>ウチワケ</t>
    </rPh>
    <rPh sb="4" eb="5">
      <t>ヒョウ</t>
    </rPh>
    <phoneticPr fontId="2"/>
  </si>
  <si>
    <t>帳票イメージ種別内訳</t>
    <phoneticPr fontId="2"/>
  </si>
  <si>
    <t>4種別内訳ファイル書出</t>
    <phoneticPr fontId="2"/>
  </si>
  <si>
    <t>CB</t>
    <phoneticPr fontId="2"/>
  </si>
  <si>
    <t>AY</t>
    <phoneticPr fontId="2"/>
  </si>
  <si>
    <t>BV</t>
    <phoneticPr fontId="2"/>
  </si>
  <si>
    <t>BP</t>
    <phoneticPr fontId="2"/>
  </si>
  <si>
    <t>AX</t>
    <phoneticPr fontId="2"/>
  </si>
  <si>
    <t>BU</t>
    <phoneticPr fontId="2"/>
  </si>
  <si>
    <t>AG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</si>
  <si>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</si>
  <si>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</si>
  <si>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</si>
  <si>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</si>
  <si>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AW</t>
    <phoneticPr fontId="2"/>
  </si>
  <si>
    <t>BT</t>
    <phoneticPr fontId="2"/>
  </si>
  <si>
    <t>CF</t>
    <phoneticPr fontId="2"/>
  </si>
  <si>
    <t>J</t>
    <phoneticPr fontId="2"/>
  </si>
  <si>
    <t>ｍ</t>
    <phoneticPr fontId="2"/>
  </si>
  <si>
    <t>内訳明細表</t>
    <rPh sb="4" eb="5">
      <t>ヒョウ</t>
    </rPh>
    <phoneticPr fontId="2"/>
  </si>
  <si>
    <t>単価表第001号</t>
    <rPh sb="0" eb="2">
      <t>タンカ</t>
    </rPh>
    <rPh sb="2" eb="3">
      <t>ヒョウ</t>
    </rPh>
    <rPh sb="3" eb="4">
      <t>ダイ</t>
    </rPh>
    <rPh sb="7" eb="8">
      <t>ゴウ</t>
    </rPh>
    <phoneticPr fontId="2"/>
  </si>
  <si>
    <t>ｍ</t>
    <phoneticPr fontId="2"/>
  </si>
  <si>
    <t>名　　　称  ・　規　　　格　など</t>
    <rPh sb="0" eb="1">
      <t>メイ</t>
    </rPh>
    <rPh sb="4" eb="5">
      <t>ショウ</t>
    </rPh>
    <rPh sb="9" eb="10">
      <t>キ</t>
    </rPh>
    <rPh sb="13" eb="14">
      <t>カク</t>
    </rPh>
    <phoneticPr fontId="2"/>
  </si>
  <si>
    <t>数　　量</t>
    <rPh sb="0" eb="1">
      <t>カズ</t>
    </rPh>
    <rPh sb="3" eb="4">
      <t>リョウ</t>
    </rPh>
    <phoneticPr fontId="2"/>
  </si>
  <si>
    <t>単　　価</t>
    <rPh sb="0" eb="1">
      <t>タン</t>
    </rPh>
    <rPh sb="3" eb="4">
      <t>アタイ</t>
    </rPh>
    <phoneticPr fontId="2"/>
  </si>
  <si>
    <t>金　　　額</t>
    <rPh sb="0" eb="1">
      <t>キン</t>
    </rPh>
    <rPh sb="4" eb="5">
      <t>ガク</t>
    </rPh>
    <phoneticPr fontId="2"/>
  </si>
  <si>
    <t>摘　　　要</t>
    <rPh sb="0" eb="1">
      <t>チャク</t>
    </rPh>
    <rPh sb="4" eb="5">
      <t>ヨウ</t>
    </rPh>
    <phoneticPr fontId="2"/>
  </si>
  <si>
    <t>ｍ</t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</si>
  <si>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</si>
  <si>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名　　　称</t>
    <rPh sb="0" eb="1">
      <t>メイ</t>
    </rPh>
    <rPh sb="4" eb="5">
      <t>ショウ</t>
    </rPh>
    <phoneticPr fontId="2"/>
  </si>
  <si>
    <t>数量</t>
    <rPh sb="0" eb="2">
      <t>スウリョウ</t>
    </rPh>
    <phoneticPr fontId="2"/>
  </si>
  <si>
    <t>A</t>
    <phoneticPr fontId="2"/>
  </si>
  <si>
    <t>AE</t>
    <phoneticPr fontId="2"/>
  </si>
  <si>
    <t>A</t>
    <phoneticPr fontId="2"/>
  </si>
  <si>
    <t>AE</t>
    <phoneticPr fontId="2"/>
  </si>
  <si>
    <t>C</t>
    <phoneticPr fontId="2"/>
  </si>
  <si>
    <t>ｺｰﾄﾞ2</t>
    <phoneticPr fontId="2"/>
  </si>
  <si>
    <t>P</t>
    <phoneticPr fontId="2"/>
  </si>
  <si>
    <t>AS</t>
    <phoneticPr fontId="2"/>
  </si>
  <si>
    <t>N</t>
    <phoneticPr fontId="2"/>
  </si>
  <si>
    <t>AQ</t>
    <phoneticPr fontId="2"/>
  </si>
  <si>
    <t>AQ</t>
    <phoneticPr fontId="2"/>
  </si>
  <si>
    <t>AC</t>
    <phoneticPr fontId="2"/>
  </si>
  <si>
    <t>BD</t>
    <phoneticPr fontId="2"/>
  </si>
  <si>
    <t>BD</t>
    <phoneticPr fontId="2"/>
  </si>
  <si>
    <t>L</t>
    <phoneticPr fontId="2"/>
  </si>
  <si>
    <t>AF</t>
    <phoneticPr fontId="2"/>
  </si>
  <si>
    <t>A1:K43</t>
    <phoneticPr fontId="2"/>
  </si>
  <si>
    <t>AA</t>
    <phoneticPr fontId="2"/>
  </si>
  <si>
    <t>AT</t>
    <phoneticPr fontId="2"/>
  </si>
  <si>
    <t>F</t>
    <phoneticPr fontId="2"/>
  </si>
  <si>
    <t>AO</t>
    <phoneticPr fontId="2"/>
  </si>
  <si>
    <t>U</t>
    <phoneticPr fontId="2"/>
  </si>
  <si>
    <t>BC</t>
    <phoneticPr fontId="2"/>
  </si>
  <si>
    <t>C</t>
    <phoneticPr fontId="2"/>
  </si>
  <si>
    <t>１または２</t>
    <phoneticPr fontId="2"/>
  </si>
  <si>
    <t>ｺｰﾄﾞ1</t>
    <phoneticPr fontId="2"/>
  </si>
  <si>
    <t>AE</t>
    <phoneticPr fontId="2"/>
  </si>
  <si>
    <t>コード</t>
    <phoneticPr fontId="2"/>
  </si>
  <si>
    <t>J</t>
    <phoneticPr fontId="2"/>
  </si>
  <si>
    <t>×</t>
    <phoneticPr fontId="2"/>
  </si>
  <si>
    <t>N</t>
    <phoneticPr fontId="2"/>
  </si>
  <si>
    <t>AG</t>
    <phoneticPr fontId="2"/>
  </si>
  <si>
    <t>O</t>
    <phoneticPr fontId="2"/>
  </si>
  <si>
    <t>コード</t>
    <phoneticPr fontId="2"/>
  </si>
  <si>
    <t>AU</t>
    <phoneticPr fontId="2"/>
  </si>
  <si>
    <t>種目　変更</t>
    <rPh sb="0" eb="2">
      <t>シュモク</t>
    </rPh>
    <phoneticPr fontId="2"/>
  </si>
  <si>
    <t>P</t>
    <phoneticPr fontId="2"/>
  </si>
  <si>
    <t>AH</t>
    <phoneticPr fontId="2"/>
  </si>
  <si>
    <t>B</t>
    <phoneticPr fontId="2"/>
  </si>
  <si>
    <t>Q</t>
    <phoneticPr fontId="2"/>
  </si>
  <si>
    <t>AV</t>
    <phoneticPr fontId="2"/>
  </si>
  <si>
    <t>形状寸法　変更</t>
    <rPh sb="0" eb="2">
      <t>ケイジョウ</t>
    </rPh>
    <rPh sb="2" eb="4">
      <t>スンポウ</t>
    </rPh>
    <phoneticPr fontId="2"/>
  </si>
  <si>
    <t>R</t>
    <phoneticPr fontId="2"/>
  </si>
  <si>
    <t>AM</t>
    <phoneticPr fontId="2"/>
  </si>
  <si>
    <t>BA</t>
    <phoneticPr fontId="2"/>
  </si>
  <si>
    <t>数量　変更</t>
    <rPh sb="0" eb="2">
      <t>スウリョウ</t>
    </rPh>
    <phoneticPr fontId="2"/>
  </si>
  <si>
    <t>AJ</t>
    <phoneticPr fontId="2"/>
  </si>
  <si>
    <t>AX</t>
    <phoneticPr fontId="2"/>
  </si>
  <si>
    <t>単位　変更</t>
    <rPh sb="0" eb="2">
      <t>タンイ</t>
    </rPh>
    <phoneticPr fontId="2"/>
  </si>
  <si>
    <t>AN</t>
    <phoneticPr fontId="2"/>
  </si>
  <si>
    <t>W</t>
    <phoneticPr fontId="2"/>
  </si>
  <si>
    <t>BB</t>
    <phoneticPr fontId="2"/>
  </si>
  <si>
    <t>単価　変更</t>
    <rPh sb="0" eb="2">
      <t>タンカ</t>
    </rPh>
    <phoneticPr fontId="2"/>
  </si>
  <si>
    <t>F</t>
    <phoneticPr fontId="2"/>
  </si>
  <si>
    <t>X</t>
    <phoneticPr fontId="2"/>
  </si>
  <si>
    <t>G</t>
    <phoneticPr fontId="2"/>
  </si>
  <si>
    <t>金額　変更</t>
    <rPh sb="0" eb="2">
      <t>キンガク</t>
    </rPh>
    <phoneticPr fontId="2"/>
  </si>
  <si>
    <t>-</t>
    <phoneticPr fontId="2"/>
  </si>
  <si>
    <t>計</t>
    <rPh sb="0" eb="1">
      <t>ケイ</t>
    </rPh>
    <phoneticPr fontId="2"/>
  </si>
  <si>
    <t>-</t>
    <phoneticPr fontId="2"/>
  </si>
  <si>
    <t>D</t>
    <phoneticPr fontId="2"/>
  </si>
  <si>
    <t>○</t>
    <phoneticPr fontId="2"/>
  </si>
  <si>
    <t>算定数量　変更</t>
    <rPh sb="0" eb="2">
      <t>サンテイ</t>
    </rPh>
    <rPh sb="2" eb="4">
      <t>スウリョウ</t>
    </rPh>
    <phoneticPr fontId="2"/>
  </si>
  <si>
    <t>-</t>
    <phoneticPr fontId="2"/>
  </si>
  <si>
    <t>E</t>
    <phoneticPr fontId="2"/>
  </si>
  <si>
    <t>×</t>
    <phoneticPr fontId="2"/>
  </si>
  <si>
    <t>算定単位　変更</t>
    <rPh sb="0" eb="2">
      <t>サンテイ</t>
    </rPh>
    <rPh sb="2" eb="4">
      <t>タンイ</t>
    </rPh>
    <phoneticPr fontId="2"/>
  </si>
  <si>
    <t>AK</t>
    <phoneticPr fontId="2"/>
  </si>
  <si>
    <t>I</t>
    <phoneticPr fontId="2"/>
  </si>
  <si>
    <t>AY</t>
    <phoneticPr fontId="2"/>
  </si>
  <si>
    <t>明細備考　変更</t>
    <rPh sb="0" eb="2">
      <t>メイサイ</t>
    </rPh>
    <rPh sb="2" eb="4">
      <t>ビコウ</t>
    </rPh>
    <phoneticPr fontId="2"/>
  </si>
  <si>
    <t>AI</t>
    <phoneticPr fontId="2"/>
  </si>
  <si>
    <t>I</t>
    <phoneticPr fontId="2"/>
  </si>
  <si>
    <t>○</t>
    <phoneticPr fontId="2"/>
  </si>
  <si>
    <t>AW</t>
    <phoneticPr fontId="2"/>
  </si>
  <si>
    <t>備考　変更</t>
    <rPh sb="0" eb="2">
      <t>ビコウ</t>
    </rPh>
    <phoneticPr fontId="2"/>
  </si>
  <si>
    <t>J</t>
    <phoneticPr fontId="2"/>
  </si>
  <si>
    <t>１または２</t>
    <phoneticPr fontId="2"/>
  </si>
  <si>
    <t>資料　変更</t>
    <rPh sb="0" eb="2">
      <t>シリョウ</t>
    </rPh>
    <phoneticPr fontId="2"/>
  </si>
  <si>
    <t>I</t>
    <phoneticPr fontId="2"/>
  </si>
  <si>
    <t>１または２</t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</si>
  <si>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</si>
  <si>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J</t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</si>
  <si>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</si>
  <si>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A</t>
    <phoneticPr fontId="2"/>
  </si>
  <si>
    <t>AI</t>
    <phoneticPr fontId="2"/>
  </si>
  <si>
    <t>AI</t>
    <phoneticPr fontId="2"/>
  </si>
  <si>
    <t>R</t>
    <phoneticPr fontId="2"/>
  </si>
  <si>
    <t>BB</t>
    <phoneticPr fontId="2"/>
  </si>
  <si>
    <t>AZ</t>
    <phoneticPr fontId="2"/>
  </si>
  <si>
    <t>AE</t>
    <phoneticPr fontId="2"/>
  </si>
  <si>
    <t>BS</t>
    <phoneticPr fontId="2"/>
  </si>
  <si>
    <t>AJ</t>
    <phoneticPr fontId="2"/>
  </si>
  <si>
    <t>A44:K86</t>
    <phoneticPr fontId="2"/>
  </si>
  <si>
    <t>AC</t>
    <phoneticPr fontId="2"/>
  </si>
  <si>
    <t>BC</t>
    <phoneticPr fontId="2"/>
  </si>
  <si>
    <t>AS</t>
    <phoneticPr fontId="2"/>
  </si>
  <si>
    <t>W</t>
    <phoneticPr fontId="2"/>
  </si>
  <si>
    <t>BL</t>
    <phoneticPr fontId="2"/>
  </si>
  <si>
    <t>-</t>
    <phoneticPr fontId="2"/>
  </si>
  <si>
    <t>C</t>
    <phoneticPr fontId="2"/>
  </si>
  <si>
    <t>×</t>
    <phoneticPr fontId="2"/>
  </si>
  <si>
    <t>１または２</t>
    <phoneticPr fontId="2"/>
  </si>
  <si>
    <t>AI</t>
    <phoneticPr fontId="2"/>
  </si>
  <si>
    <t>AK</t>
    <phoneticPr fontId="2"/>
  </si>
  <si>
    <t>D</t>
    <phoneticPr fontId="2"/>
  </si>
  <si>
    <t>C</t>
    <phoneticPr fontId="2"/>
  </si>
  <si>
    <t>×</t>
    <phoneticPr fontId="2"/>
  </si>
  <si>
    <t>１または２</t>
    <phoneticPr fontId="2"/>
  </si>
  <si>
    <t>P</t>
    <phoneticPr fontId="2"/>
  </si>
  <si>
    <t>U</t>
    <phoneticPr fontId="2"/>
  </si>
  <si>
    <t>AL</t>
    <phoneticPr fontId="2"/>
  </si>
  <si>
    <t>ｺｰﾄﾞ1</t>
    <phoneticPr fontId="2"/>
  </si>
  <si>
    <t>A</t>
    <phoneticPr fontId="2"/>
  </si>
  <si>
    <t>コード</t>
    <phoneticPr fontId="2"/>
  </si>
  <si>
    <t>BE</t>
    <phoneticPr fontId="2"/>
  </si>
  <si>
    <t>I</t>
    <phoneticPr fontId="2"/>
  </si>
  <si>
    <t>１または２</t>
    <phoneticPr fontId="2"/>
  </si>
  <si>
    <t>BJ</t>
    <phoneticPr fontId="2"/>
  </si>
  <si>
    <t>J</t>
    <phoneticPr fontId="2"/>
  </si>
  <si>
    <t>１または２</t>
    <phoneticPr fontId="2"/>
  </si>
  <si>
    <t>AN</t>
    <phoneticPr fontId="2"/>
  </si>
  <si>
    <t>E</t>
    <phoneticPr fontId="2"/>
  </si>
  <si>
    <t>１または２</t>
    <phoneticPr fontId="2"/>
  </si>
  <si>
    <t>U</t>
    <phoneticPr fontId="2"/>
  </si>
  <si>
    <t>W</t>
    <phoneticPr fontId="2"/>
  </si>
  <si>
    <t>BG</t>
    <phoneticPr fontId="2"/>
  </si>
  <si>
    <t>V</t>
    <phoneticPr fontId="2"/>
  </si>
  <si>
    <t>J</t>
    <phoneticPr fontId="2"/>
  </si>
  <si>
    <t>×</t>
    <phoneticPr fontId="2"/>
  </si>
  <si>
    <t>１または２</t>
    <phoneticPr fontId="2"/>
  </si>
  <si>
    <t>AR</t>
    <phoneticPr fontId="2"/>
  </si>
  <si>
    <t>○</t>
    <phoneticPr fontId="2"/>
  </si>
  <si>
    <t>BK</t>
    <phoneticPr fontId="2"/>
  </si>
  <si>
    <t>F</t>
    <phoneticPr fontId="2"/>
  </si>
  <si>
    <t>○</t>
    <phoneticPr fontId="2"/>
  </si>
  <si>
    <t>AS</t>
    <phoneticPr fontId="2"/>
  </si>
  <si>
    <t>BL</t>
    <phoneticPr fontId="2"/>
  </si>
  <si>
    <t>-</t>
    <phoneticPr fontId="2"/>
  </si>
  <si>
    <t>単位当り2</t>
    <rPh sb="0" eb="2">
      <t>タンイ</t>
    </rPh>
    <rPh sb="2" eb="3">
      <t>アタ</t>
    </rPh>
    <phoneticPr fontId="2"/>
  </si>
  <si>
    <t>単位当り　変更</t>
    <rPh sb="0" eb="2">
      <t>タンイ</t>
    </rPh>
    <rPh sb="2" eb="3">
      <t>アタ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</si>
  <si>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</si>
  <si>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</si>
  <si>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</si>
  <si>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</si>
  <si>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</si>
  <si>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×</t>
    <phoneticPr fontId="2"/>
  </si>
  <si>
    <t>数　  量</t>
    <rPh sb="0" eb="1">
      <t>カズ</t>
    </rPh>
    <rPh sb="4" eb="5">
      <t>リョウ</t>
    </rPh>
    <phoneticPr fontId="2"/>
  </si>
  <si>
    <t>単  　価</t>
    <phoneticPr fontId="2"/>
  </si>
  <si>
    <t>金    額</t>
    <rPh sb="0" eb="1">
      <t>キン</t>
    </rPh>
    <rPh sb="5" eb="6">
      <t>ガク</t>
    </rPh>
    <phoneticPr fontId="2"/>
  </si>
  <si>
    <t>摘　   　  要</t>
    <rPh sb="0" eb="1">
      <t>テキ</t>
    </rPh>
    <rPh sb="8" eb="9">
      <t>ヨウ</t>
    </rPh>
    <phoneticPr fontId="2"/>
  </si>
  <si>
    <t>結合00_07</t>
    <rPh sb="0" eb="2">
      <t>ケツゴウ</t>
    </rPh>
    <phoneticPr fontId="2"/>
  </si>
  <si>
    <t>細　別・種　別・内　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</si>
</sst>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#,###.##"/>
    <numFmt numFmtId="178" formatCode="#,##0.###"/>
    <numFmt numFmtId="179" formatCode="gggee&quot;年&quot;&quot;度&quot;"/>
    <numFmt numFmtId="180" formatCode="#,###.###"/>
  </numFmts>
  <fonts count="2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Ｐ明朝"/>
      <family val="1"/>
      <charset val="128"/>
    </font>
    <font>
      <u/>
      <sz val="18"/>
      <name val="ＭＳ 明朝"/>
      <family val="1"/>
      <charset val="128"/>
    </font>
    <font>
      <u/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8"/>
      <name val="ＭＳ 明朝"/>
      <family val="1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3" borderId="9" xfId="0" applyFill="1" applyBorder="1"/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0" fillId="0" borderId="22" xfId="0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2" borderId="45" xfId="0" applyFill="1" applyBorder="1"/>
    <xf numFmtId="0" fontId="0" fillId="0" borderId="46" xfId="0" applyFill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10" fillId="0" borderId="0" xfId="0" applyFont="1" applyAlignment="1"/>
    <xf numFmtId="0" fontId="0" fillId="0" borderId="0" xfId="0" applyBorder="1" applyAlignme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7" fillId="0" borderId="1" xfId="0" applyFont="1" applyBorder="1" applyAlignment="1"/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/>
    <xf numFmtId="58" fontId="7" fillId="0" borderId="0" xfId="0" applyNumberFormat="1" applyFont="1" applyBorder="1" applyAlignment="1"/>
    <xf numFmtId="0" fontId="7" fillId="0" borderId="0" xfId="0" applyFont="1" applyBorder="1" applyAlignment="1">
      <alignment wrapText="1"/>
    </xf>
    <xf numFmtId="0" fontId="0" fillId="0" borderId="47" xfId="0" applyBorder="1" applyAlignment="1"/>
    <xf numFmtId="0" fontId="12" fillId="0" borderId="39" xfId="0" applyFont="1" applyBorder="1" applyAlignment="1">
      <alignment vertical="center"/>
    </xf>
    <xf numFmtId="0" fontId="0" fillId="0" borderId="48" xfId="0" applyBorder="1" applyAlignment="1"/>
    <xf numFmtId="0" fontId="0" fillId="0" borderId="49" xfId="0" applyBorder="1" applyAlignment="1"/>
    <xf numFmtId="179" fontId="12" fillId="0" borderId="50" xfId="0" applyNumberFormat="1" applyFont="1" applyBorder="1" applyAlignment="1">
      <alignment horizontal="left" vertical="center"/>
    </xf>
    <xf numFmtId="0" fontId="0" fillId="0" borderId="51" xfId="0" applyBorder="1" applyAlignment="1"/>
    <xf numFmtId="0" fontId="0" fillId="0" borderId="51" xfId="0" applyBorder="1"/>
    <xf numFmtId="0" fontId="0" fillId="0" borderId="52" xfId="0" applyBorder="1"/>
    <xf numFmtId="0" fontId="12" fillId="0" borderId="0" xfId="0" applyFont="1" applyBorder="1" applyAlignment="1">
      <alignment horizontal="left" vertical="center"/>
    </xf>
    <xf numFmtId="58" fontId="12" fillId="0" borderId="47" xfId="0" applyNumberFormat="1" applyFont="1" applyBorder="1" applyAlignment="1">
      <alignment horizontal="left" vertical="center"/>
    </xf>
    <xf numFmtId="0" fontId="0" fillId="0" borderId="39" xfId="0" applyBorder="1"/>
    <xf numFmtId="0" fontId="5" fillId="0" borderId="0" xfId="0" applyFont="1" applyBorder="1" applyAlignment="1">
      <alignment horizontal="center" vertical="center"/>
    </xf>
    <xf numFmtId="0" fontId="7" fillId="0" borderId="49" xfId="0" applyFont="1" applyBorder="1" applyAlignment="1"/>
    <xf numFmtId="0" fontId="0" fillId="0" borderId="4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2" borderId="22" xfId="0" applyFill="1" applyBorder="1"/>
    <xf numFmtId="0" fontId="0" fillId="2" borderId="12" xfId="0" applyFill="1" applyBorder="1"/>
    <xf numFmtId="0" fontId="0" fillId="0" borderId="12" xfId="0" applyFill="1" applyBorder="1"/>
    <xf numFmtId="0" fontId="0" fillId="0" borderId="6" xfId="0" applyFill="1" applyBorder="1"/>
    <xf numFmtId="0" fontId="0" fillId="0" borderId="11" xfId="0" applyBorder="1"/>
    <xf numFmtId="0" fontId="0" fillId="0" borderId="19" xfId="0" applyBorder="1"/>
    <xf numFmtId="0" fontId="0" fillId="0" borderId="11" xfId="0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0" fillId="0" borderId="12" xfId="0" applyFill="1" applyBorder="1" applyAlignment="1">
      <alignment vertical="top"/>
    </xf>
    <xf numFmtId="0" fontId="0" fillId="0" borderId="53" xfId="0" applyFill="1" applyBorder="1" applyAlignment="1">
      <alignment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4" xfId="0" applyBorder="1"/>
    <xf numFmtId="0" fontId="0" fillId="2" borderId="0" xfId="0" applyFill="1"/>
    <xf numFmtId="0" fontId="0" fillId="2" borderId="0" xfId="0" applyFill="1" applyBorder="1"/>
    <xf numFmtId="40" fontId="1" fillId="0" borderId="0" xfId="1" applyNumberFormat="1"/>
    <xf numFmtId="40" fontId="1" fillId="2" borderId="5" xfId="1" applyNumberFormat="1" applyFill="1" applyBorder="1"/>
    <xf numFmtId="40" fontId="1" fillId="2" borderId="10" xfId="1" applyNumberFormat="1" applyFill="1" applyBorder="1"/>
    <xf numFmtId="40" fontId="1" fillId="2" borderId="6" xfId="1" applyNumberFormat="1" applyFill="1" applyBorder="1"/>
    <xf numFmtId="0" fontId="0" fillId="0" borderId="32" xfId="0" applyFill="1" applyBorder="1" applyAlignment="1">
      <alignment vertical="top" wrapText="1"/>
    </xf>
    <xf numFmtId="0" fontId="0" fillId="0" borderId="33" xfId="0" applyFill="1" applyBorder="1"/>
    <xf numFmtId="0" fontId="0" fillId="0" borderId="34" xfId="0" applyFill="1" applyBorder="1"/>
    <xf numFmtId="0" fontId="0" fillId="0" borderId="33" xfId="0" applyBorder="1"/>
    <xf numFmtId="0" fontId="0" fillId="0" borderId="35" xfId="0" applyBorder="1"/>
    <xf numFmtId="0" fontId="0" fillId="0" borderId="34" xfId="0" applyBorder="1"/>
    <xf numFmtId="0" fontId="0" fillId="0" borderId="32" xfId="0" applyBorder="1"/>
    <xf numFmtId="0" fontId="0" fillId="0" borderId="45" xfId="0" applyFill="1" applyBorder="1"/>
    <xf numFmtId="0" fontId="10" fillId="0" borderId="51" xfId="0" applyFont="1" applyBorder="1" applyAlignment="1"/>
    <xf numFmtId="0" fontId="7" fillId="0" borderId="54" xfId="0" applyFont="1" applyBorder="1" applyAlignment="1">
      <alignment vertical="center"/>
    </xf>
    <xf numFmtId="0" fontId="7" fillId="0" borderId="54" xfId="0" applyFont="1" applyBorder="1" applyAlignment="1"/>
    <xf numFmtId="0" fontId="6" fillId="0" borderId="18" xfId="0" applyFont="1" applyBorder="1" applyAlignment="1">
      <alignment horizontal="left" vertical="center"/>
    </xf>
    <xf numFmtId="0" fontId="6" fillId="0" borderId="23" xfId="0" applyFont="1" applyBorder="1" applyAlignment="1">
      <alignment horizontal="center"/>
    </xf>
    <xf numFmtId="3" fontId="6" fillId="0" borderId="1" xfId="0" applyNumberFormat="1" applyFont="1" applyBorder="1" applyAlignment="1"/>
    <xf numFmtId="0" fontId="6" fillId="0" borderId="40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horizontal="center"/>
    </xf>
    <xf numFmtId="0" fontId="6" fillId="0" borderId="38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17" fillId="0" borderId="55" xfId="0" applyFont="1" applyBorder="1" applyAlignment="1">
      <alignment vertical="center"/>
    </xf>
    <xf numFmtId="0" fontId="17" fillId="0" borderId="54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54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5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horizontal="left" vertical="center"/>
    </xf>
    <xf numFmtId="177" fontId="6" fillId="0" borderId="22" xfId="1" applyNumberFormat="1" applyFont="1" applyFill="1" applyBorder="1" applyAlignment="1">
      <alignment horizontal="right" vertical="center"/>
    </xf>
    <xf numFmtId="0" fontId="6" fillId="0" borderId="38" xfId="0" applyFont="1" applyBorder="1" applyAlignment="1">
      <alignment horizontal="left" vertical="top" wrapText="1"/>
    </xf>
    <xf numFmtId="177" fontId="6" fillId="0" borderId="1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20" fillId="0" borderId="56" xfId="0" applyNumberFormat="1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49" fontId="4" fillId="0" borderId="51" xfId="0" applyNumberFormat="1" applyFont="1" applyFill="1" applyBorder="1" applyAlignment="1">
      <alignment vertical="center"/>
    </xf>
    <xf numFmtId="0" fontId="6" fillId="0" borderId="52" xfId="0" applyFont="1" applyFill="1" applyBorder="1" applyAlignment="1">
      <alignment vertical="center"/>
    </xf>
    <xf numFmtId="0" fontId="4" fillId="0" borderId="57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0" fontId="4" fillId="0" borderId="58" xfId="0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59" xfId="0" applyFont="1" applyFill="1" applyBorder="1" applyAlignment="1">
      <alignment horizontal="center" vertical="center"/>
    </xf>
    <xf numFmtId="40" fontId="4" fillId="0" borderId="59" xfId="1" applyNumberFormat="1" applyFont="1" applyFill="1" applyBorder="1" applyAlignment="1">
      <alignment horizontal="center" vertical="center"/>
    </xf>
    <xf numFmtId="180" fontId="5" fillId="0" borderId="22" xfId="1" applyNumberFormat="1" applyFont="1" applyFill="1" applyBorder="1" applyAlignment="1">
      <alignment horizontal="right" vertical="center"/>
    </xf>
    <xf numFmtId="40" fontId="5" fillId="0" borderId="22" xfId="1" applyNumberFormat="1" applyFont="1" applyFill="1" applyBorder="1" applyAlignment="1">
      <alignment horizontal="center" vertical="center"/>
    </xf>
    <xf numFmtId="177" fontId="5" fillId="0" borderId="22" xfId="1" applyNumberFormat="1" applyFont="1" applyFill="1" applyBorder="1" applyAlignment="1">
      <alignment horizontal="right"/>
    </xf>
    <xf numFmtId="38" fontId="5" fillId="0" borderId="22" xfId="1" applyFont="1" applyFill="1" applyBorder="1" applyAlignment="1">
      <alignment horizontal="right"/>
    </xf>
    <xf numFmtId="38" fontId="5" fillId="0" borderId="22" xfId="1" applyFont="1" applyFill="1" applyBorder="1" applyAlignment="1">
      <alignment vertical="center"/>
    </xf>
    <xf numFmtId="49" fontId="6" fillId="0" borderId="40" xfId="0" applyNumberFormat="1" applyFont="1" applyFill="1" applyBorder="1" applyAlignment="1">
      <alignment vertical="top"/>
    </xf>
    <xf numFmtId="49" fontId="6" fillId="0" borderId="29" xfId="0" applyNumberFormat="1" applyFont="1" applyFill="1" applyBorder="1" applyAlignment="1">
      <alignment vertical="top"/>
    </xf>
    <xf numFmtId="180" fontId="5" fillId="0" borderId="26" xfId="1" applyNumberFormat="1" applyFont="1" applyFill="1" applyBorder="1" applyAlignment="1">
      <alignment horizontal="right" vertical="center"/>
    </xf>
    <xf numFmtId="40" fontId="5" fillId="0" borderId="26" xfId="1" applyNumberFormat="1" applyFont="1" applyFill="1" applyBorder="1" applyAlignment="1">
      <alignment horizontal="center" vertical="center"/>
    </xf>
    <xf numFmtId="177" fontId="5" fillId="0" borderId="26" xfId="1" applyNumberFormat="1" applyFont="1" applyFill="1" applyBorder="1" applyAlignment="1">
      <alignment horizontal="right"/>
    </xf>
    <xf numFmtId="38" fontId="5" fillId="0" borderId="26" xfId="1" applyFont="1" applyFill="1" applyBorder="1" applyAlignment="1">
      <alignment horizontal="right"/>
    </xf>
    <xf numFmtId="38" fontId="5" fillId="0" borderId="26" xfId="1" applyFont="1" applyFill="1" applyBorder="1" applyAlignment="1">
      <alignment vertical="center"/>
    </xf>
    <xf numFmtId="49" fontId="6" fillId="0" borderId="60" xfId="0" applyNumberFormat="1" applyFont="1" applyFill="1" applyBorder="1" applyAlignment="1">
      <alignment vertical="top"/>
    </xf>
    <xf numFmtId="49" fontId="6" fillId="0" borderId="39" xfId="0" applyNumberFormat="1" applyFont="1" applyFill="1" applyBorder="1" applyAlignment="1">
      <alignment vertical="top"/>
    </xf>
    <xf numFmtId="178" fontId="5" fillId="0" borderId="2" xfId="1" applyNumberFormat="1" applyFont="1" applyFill="1" applyBorder="1" applyAlignment="1">
      <alignment horizontal="right" vertical="center"/>
    </xf>
    <xf numFmtId="40" fontId="5" fillId="0" borderId="2" xfId="1" applyNumberFormat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right"/>
    </xf>
    <xf numFmtId="38" fontId="5" fillId="0" borderId="2" xfId="1" applyFont="1" applyFill="1" applyBorder="1" applyAlignment="1">
      <alignment horizontal="right"/>
    </xf>
    <xf numFmtId="38" fontId="5" fillId="0" borderId="2" xfId="1" applyFont="1" applyFill="1" applyBorder="1" applyAlignment="1">
      <alignment vertical="center"/>
    </xf>
    <xf numFmtId="49" fontId="6" fillId="0" borderId="17" xfId="0" applyNumberFormat="1" applyFont="1" applyFill="1" applyBorder="1" applyAlignment="1">
      <alignment vertical="top"/>
    </xf>
    <xf numFmtId="49" fontId="6" fillId="0" borderId="36" xfId="0" applyNumberFormat="1" applyFont="1" applyFill="1" applyBorder="1" applyAlignment="1">
      <alignment vertical="top"/>
    </xf>
    <xf numFmtId="178" fontId="5" fillId="0" borderId="43" xfId="1" applyNumberFormat="1" applyFont="1" applyFill="1" applyBorder="1" applyAlignment="1">
      <alignment horizontal="right" vertical="center"/>
    </xf>
    <xf numFmtId="40" fontId="5" fillId="0" borderId="43" xfId="1" applyNumberFormat="1" applyFont="1" applyFill="1" applyBorder="1" applyAlignment="1">
      <alignment horizontal="center" vertical="center"/>
    </xf>
    <xf numFmtId="177" fontId="5" fillId="0" borderId="43" xfId="1" applyNumberFormat="1" applyFont="1" applyFill="1" applyBorder="1" applyAlignment="1">
      <alignment horizontal="right"/>
    </xf>
    <xf numFmtId="38" fontId="5" fillId="0" borderId="43" xfId="1" applyFont="1" applyFill="1" applyBorder="1" applyAlignment="1">
      <alignment horizontal="right"/>
    </xf>
    <xf numFmtId="38" fontId="5" fillId="0" borderId="43" xfId="1" applyFont="1" applyFill="1" applyBorder="1" applyAlignment="1">
      <alignment vertical="center"/>
    </xf>
    <xf numFmtId="49" fontId="6" fillId="0" borderId="61" xfId="0" applyNumberFormat="1" applyFont="1" applyFill="1" applyBorder="1" applyAlignment="1">
      <alignment vertical="top"/>
    </xf>
    <xf numFmtId="49" fontId="6" fillId="0" borderId="58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177" fontId="5" fillId="0" borderId="22" xfId="0" applyNumberFormat="1" applyFont="1" applyFill="1" applyBorder="1" applyAlignment="1">
      <alignment horizontal="right" vertical="center"/>
    </xf>
    <xf numFmtId="177" fontId="5" fillId="0" borderId="22" xfId="1" applyNumberFormat="1" applyFont="1" applyFill="1" applyBorder="1" applyAlignment="1">
      <alignment horizontal="right" vertical="center"/>
    </xf>
    <xf numFmtId="38" fontId="5" fillId="0" borderId="22" xfId="1" applyFont="1" applyFill="1" applyBorder="1" applyAlignment="1">
      <alignment horizontal="right" vertical="center"/>
    </xf>
    <xf numFmtId="177" fontId="5" fillId="0" borderId="26" xfId="0" applyNumberFormat="1" applyFont="1" applyFill="1" applyBorder="1" applyAlignment="1">
      <alignment horizontal="right" vertical="center"/>
    </xf>
    <xf numFmtId="177" fontId="5" fillId="0" borderId="26" xfId="1" applyNumberFormat="1" applyFont="1" applyFill="1" applyBorder="1" applyAlignment="1">
      <alignment horizontal="right" vertical="center"/>
    </xf>
    <xf numFmtId="38" fontId="5" fillId="0" borderId="26" xfId="1" applyFont="1" applyFill="1" applyBorder="1" applyAlignment="1">
      <alignment horizontal="right" vertical="center"/>
    </xf>
    <xf numFmtId="177" fontId="5" fillId="0" borderId="2" xfId="1" applyNumberFormat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178" fontId="5" fillId="0" borderId="43" xfId="0" applyNumberFormat="1" applyFont="1" applyFill="1" applyBorder="1" applyAlignment="1">
      <alignment horizontal="right" vertical="center"/>
    </xf>
    <xf numFmtId="177" fontId="5" fillId="0" borderId="43" xfId="1" applyNumberFormat="1" applyFont="1" applyFill="1" applyBorder="1" applyAlignment="1">
      <alignment horizontal="right" vertical="center"/>
    </xf>
    <xf numFmtId="38" fontId="5" fillId="0" borderId="43" xfId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2" borderId="62" xfId="0" applyFill="1" applyBorder="1"/>
    <xf numFmtId="40" fontId="0" fillId="2" borderId="63" xfId="1" applyNumberFormat="1" applyFont="1" applyFill="1" applyBorder="1"/>
    <xf numFmtId="40" fontId="0" fillId="2" borderId="1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55" xfId="0" applyFont="1" applyBorder="1" applyAlignment="1">
      <alignment vertical="center"/>
    </xf>
    <xf numFmtId="0" fontId="0" fillId="0" borderId="28" xfId="0" applyBorder="1" applyAlignment="1"/>
    <xf numFmtId="0" fontId="7" fillId="0" borderId="28" xfId="0" applyFont="1" applyBorder="1" applyAlignment="1"/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top" wrapText="1"/>
    </xf>
    <xf numFmtId="178" fontId="6" fillId="0" borderId="22" xfId="1" applyNumberFormat="1" applyFont="1" applyFill="1" applyBorder="1" applyAlignment="1">
      <alignment horizontal="right" vertical="center"/>
    </xf>
    <xf numFmtId="178" fontId="6" fillId="0" borderId="1" xfId="1" applyNumberFormat="1" applyFont="1" applyFill="1" applyBorder="1" applyAlignment="1">
      <alignment horizontal="right" vertical="center"/>
    </xf>
    <xf numFmtId="0" fontId="6" fillId="0" borderId="55" xfId="0" applyNumberFormat="1" applyFont="1" applyBorder="1" applyAlignment="1">
      <alignment vertical="center"/>
    </xf>
    <xf numFmtId="0" fontId="17" fillId="0" borderId="55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0" fontId="6" fillId="0" borderId="55" xfId="0" applyNumberFormat="1" applyFont="1" applyBorder="1" applyAlignment="1">
      <alignment horizontal="left" vertical="center"/>
    </xf>
    <xf numFmtId="0" fontId="0" fillId="2" borderId="64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59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5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0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4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26" xfId="0" applyFill="1" applyBorder="1" applyAlignment="1">
      <alignment horizontal="center" wrapText="1"/>
    </xf>
    <xf numFmtId="0" fontId="0" fillId="2" borderId="6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60" xfId="0" applyBorder="1" applyAlignment="1"/>
    <xf numFmtId="0" fontId="0" fillId="0" borderId="0" xfId="0" applyAlignment="1"/>
    <xf numFmtId="0" fontId="0" fillId="2" borderId="67" xfId="0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5" fillId="0" borderId="0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4" fillId="0" borderId="4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9" xfId="0" applyBorder="1" applyAlignment="1">
      <alignment horizontal="center"/>
    </xf>
    <xf numFmtId="179" fontId="12" fillId="0" borderId="51" xfId="0" applyNumberFormat="1" applyFont="1" applyBorder="1" applyAlignment="1">
      <alignment horizontal="left"/>
    </xf>
    <xf numFmtId="58" fontId="12" fillId="0" borderId="0" xfId="0" applyNumberFormat="1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39" xfId="0" applyBorder="1" applyAlignment="1"/>
    <xf numFmtId="0" fontId="0" fillId="0" borderId="47" xfId="0" applyBorder="1" applyAlignment="1"/>
    <xf numFmtId="0" fontId="13" fillId="0" borderId="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13" fillId="0" borderId="47" xfId="0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39" xfId="0" applyFont="1" applyBorder="1" applyAlignment="1"/>
    <xf numFmtId="0" fontId="5" fillId="0" borderId="4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0" borderId="4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58" fontId="9" fillId="0" borderId="0" xfId="0" applyNumberFormat="1" applyFont="1" applyBorder="1" applyAlignment="1">
      <alignment horizontal="left"/>
    </xf>
    <xf numFmtId="58" fontId="0" fillId="0" borderId="0" xfId="0" applyNumberFormat="1" applyBorder="1" applyAlignment="1">
      <alignment horizontal="left"/>
    </xf>
    <xf numFmtId="0" fontId="0" fillId="0" borderId="39" xfId="0" applyBorder="1" applyAlignment="1">
      <alignment horizontal="left"/>
    </xf>
    <xf numFmtId="0" fontId="12" fillId="0" borderId="49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6" fillId="0" borderId="40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17" fillId="0" borderId="38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18" fillId="0" borderId="54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5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4" fillId="0" borderId="50" xfId="0" applyNumberFormat="1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0" fontId="4" fillId="0" borderId="48" xfId="0" applyNumberFormat="1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4" fillId="0" borderId="62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0" fillId="0" borderId="42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28</xdr:row>
      <xdr:rowOff>0</xdr:rowOff>
    </xdr:from>
    <xdr:to>
      <xdr:col>13</xdr:col>
      <xdr:colOff>1066800</xdr:colOff>
      <xdr:row>28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581150" y="10972800"/>
          <a:ext cx="47339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123825</xdr:colOff>
      <xdr:row>28</xdr:row>
      <xdr:rowOff>0</xdr:rowOff>
    </xdr:from>
    <xdr:to>
      <xdr:col>13</xdr:col>
      <xdr:colOff>1066800</xdr:colOff>
      <xdr:row>28</xdr:row>
      <xdr:rowOff>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1581150" y="10972800"/>
          <a:ext cx="47339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914400</xdr:colOff>
      <xdr:row>32</xdr:row>
      <xdr:rowOff>257175</xdr:rowOff>
    </xdr:from>
    <xdr:to>
      <xdr:col>12</xdr:col>
      <xdr:colOff>1104900</xdr:colOff>
      <xdr:row>32</xdr:row>
      <xdr:rowOff>409575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5010150" y="12182475"/>
          <a:ext cx="19050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円</a:t>
          </a:r>
        </a:p>
      </xdr:txBody>
    </xdr:sp>
    <xdr:clientData/>
  </xdr:twoCellAnchor>
  <xdr:twoCellAnchor>
    <xdr:from>
      <xdr:col>12</xdr:col>
      <xdr:colOff>885825</xdr:colOff>
      <xdr:row>60</xdr:row>
      <xdr:rowOff>257175</xdr:rowOff>
    </xdr:from>
    <xdr:to>
      <xdr:col>12</xdr:col>
      <xdr:colOff>1076325</xdr:colOff>
      <xdr:row>60</xdr:row>
      <xdr:rowOff>409575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4981575" y="23117175"/>
          <a:ext cx="19050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13</xdr:col>
      <xdr:colOff>1066800</xdr:colOff>
      <xdr:row>0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3933825" y="0"/>
          <a:ext cx="3657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123825</xdr:colOff>
      <xdr:row>0</xdr:row>
      <xdr:rowOff>0</xdr:rowOff>
    </xdr:from>
    <xdr:to>
      <xdr:col>13</xdr:col>
      <xdr:colOff>1066800</xdr:colOff>
      <xdr:row>0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3933825" y="0"/>
          <a:ext cx="3657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914400</xdr:colOff>
      <xdr:row>0</xdr:row>
      <xdr:rowOff>0</xdr:rowOff>
    </xdr:from>
    <xdr:to>
      <xdr:col>12</xdr:col>
      <xdr:colOff>1104900</xdr:colOff>
      <xdr:row>0</xdr:row>
      <xdr:rowOff>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6915150" y="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円</a:t>
          </a:r>
        </a:p>
      </xdr:txBody>
    </xdr:sp>
    <xdr:clientData/>
  </xdr:twoCellAnchor>
  <xdr:twoCellAnchor>
    <xdr:from>
      <xdr:col>2</xdr:col>
      <xdr:colOff>47625</xdr:colOff>
      <xdr:row>0</xdr:row>
      <xdr:rowOff>0</xdr:rowOff>
    </xdr:from>
    <xdr:to>
      <xdr:col>12</xdr:col>
      <xdr:colOff>1076325</xdr:colOff>
      <xdr:row>0</xdr:row>
      <xdr:rowOff>0</xdr:rowOff>
    </xdr:to>
    <xdr:sp macro="" textlink="">
      <xdr:nvSpPr>
        <xdr:cNvPr id="3077" name="Line 5"/>
        <xdr:cNvSpPr>
          <a:spLocks noChangeShapeType="1"/>
        </xdr:cNvSpPr>
      </xdr:nvSpPr>
      <xdr:spPr bwMode="auto">
        <a:xfrm>
          <a:off x="457200" y="0"/>
          <a:ext cx="66198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3078" name="Line 6"/>
        <xdr:cNvSpPr>
          <a:spLocks noChangeShapeType="1"/>
        </xdr:cNvSpPr>
      </xdr:nvSpPr>
      <xdr:spPr bwMode="auto">
        <a:xfrm>
          <a:off x="819150" y="0"/>
          <a:ext cx="62484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3079" name="Line 7"/>
        <xdr:cNvSpPr>
          <a:spLocks noChangeShapeType="1"/>
        </xdr:cNvSpPr>
      </xdr:nvSpPr>
      <xdr:spPr bwMode="auto">
        <a:xfrm>
          <a:off x="819150" y="0"/>
          <a:ext cx="62484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704850</xdr:colOff>
      <xdr:row>3</xdr:row>
      <xdr:rowOff>180975</xdr:rowOff>
    </xdr:from>
    <xdr:to>
      <xdr:col>11</xdr:col>
      <xdr:colOff>838200</xdr:colOff>
      <xdr:row>3</xdr:row>
      <xdr:rowOff>314325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5800725" y="1381125"/>
          <a:ext cx="1333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" tIns="3600" rIns="3600" bIns="360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円</a:t>
          </a:r>
        </a:p>
      </xdr:txBody>
    </xdr:sp>
    <xdr:clientData/>
  </xdr:twoCellAnchor>
  <xdr:twoCellAnchor>
    <xdr:from>
      <xdr:col>11</xdr:col>
      <xdr:colOff>495300</xdr:colOff>
      <xdr:row>19</xdr:row>
      <xdr:rowOff>0</xdr:rowOff>
    </xdr:from>
    <xdr:to>
      <xdr:col>11</xdr:col>
      <xdr:colOff>628650</xdr:colOff>
      <xdr:row>19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5591175" y="10620375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" tIns="3600" rIns="3600" bIns="360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0</xdr:rowOff>
    </xdr:from>
    <xdr:to>
      <xdr:col>12</xdr:col>
      <xdr:colOff>1076325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419350" y="0"/>
          <a:ext cx="11506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5619750" y="0"/>
          <a:ext cx="83058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5619750" y="0"/>
          <a:ext cx="83058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495300</xdr:colOff>
      <xdr:row>3</xdr:row>
      <xdr:rowOff>190500</xdr:rowOff>
    </xdr:from>
    <xdr:to>
      <xdr:col>11</xdr:col>
      <xdr:colOff>628650</xdr:colOff>
      <xdr:row>4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3049250" y="904875"/>
          <a:ext cx="13335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" tIns="3600" rIns="3600" bIns="360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円</a:t>
          </a:r>
        </a:p>
      </xdr:txBody>
    </xdr:sp>
    <xdr:clientData/>
  </xdr:twoCellAnchor>
  <xdr:twoCellAnchor>
    <xdr:from>
      <xdr:col>11</xdr:col>
      <xdr:colOff>495300</xdr:colOff>
      <xdr:row>22</xdr:row>
      <xdr:rowOff>190500</xdr:rowOff>
    </xdr:from>
    <xdr:to>
      <xdr:col>11</xdr:col>
      <xdr:colOff>628650</xdr:colOff>
      <xdr:row>23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3049250" y="47625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" tIns="3600" rIns="3600" bIns="360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92"/>
  <sheetViews>
    <sheetView tabSelected="1" topLeftCell="K4" workbookViewId="0">
      <selection activeCell="X17" sqref="X17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1" t="s">
        <v>144</v>
      </c>
    </row>
    <row r="2" spans="1:27" ht="13.5" customHeight="1" thickBot="1">
      <c r="A2" s="62" t="s">
        <v>1</v>
      </c>
      <c r="B2" s="63" t="s">
        <v>63</v>
      </c>
      <c r="C2" t="s">
        <v>2</v>
      </c>
      <c r="F2" t="s">
        <v>74</v>
      </c>
      <c r="J2" t="s">
        <v>3</v>
      </c>
      <c r="S2" t="s">
        <v>123</v>
      </c>
    </row>
    <row r="3" spans="1:27" ht="28.5" customHeight="1" thickBot="1">
      <c r="A3" s="64"/>
      <c r="B3" s="108"/>
      <c r="D3" s="72" t="s">
        <v>18</v>
      </c>
      <c r="E3" s="73">
        <v>4.5</v>
      </c>
      <c r="F3" s="24"/>
      <c r="G3" s="72">
        <v>1</v>
      </c>
      <c r="H3" s="73">
        <v>13.5</v>
      </c>
      <c r="K3" s="78" t="s">
        <v>77</v>
      </c>
      <c r="L3" s="78" t="s">
        <v>79</v>
      </c>
      <c r="M3" s="302" t="s">
        <v>80</v>
      </c>
      <c r="N3" s="303"/>
      <c r="O3" s="303"/>
      <c r="P3" s="303"/>
      <c r="Q3" s="304"/>
      <c r="T3" s="78" t="s">
        <v>78</v>
      </c>
      <c r="U3" s="78" t="s">
        <v>79</v>
      </c>
      <c r="V3" s="305" t="s">
        <v>81</v>
      </c>
      <c r="W3" s="305"/>
      <c r="X3" s="305"/>
      <c r="Y3" s="305"/>
      <c r="Z3" s="305"/>
    </row>
    <row r="4" spans="1:27" ht="14.25" thickBot="1">
      <c r="A4" s="65"/>
      <c r="B4" s="60"/>
      <c r="D4" s="74" t="s">
        <v>19</v>
      </c>
      <c r="E4" s="75">
        <v>1.1299999999999999</v>
      </c>
      <c r="F4" s="24"/>
      <c r="G4" s="72">
        <v>2</v>
      </c>
      <c r="H4" s="73">
        <v>41.25</v>
      </c>
      <c r="K4" s="78" t="s">
        <v>84</v>
      </c>
      <c r="L4" s="78" t="s">
        <v>196</v>
      </c>
      <c r="M4" s="306" t="s">
        <v>60</v>
      </c>
      <c r="N4" s="307"/>
      <c r="O4" s="307"/>
      <c r="P4" s="307"/>
      <c r="Q4" s="308"/>
      <c r="T4" s="78" t="s">
        <v>82</v>
      </c>
      <c r="U4" s="78" t="s">
        <v>196</v>
      </c>
      <c r="V4" s="319" t="s">
        <v>60</v>
      </c>
      <c r="W4" s="319"/>
      <c r="X4" s="319"/>
      <c r="Y4" s="319"/>
      <c r="Z4" s="319"/>
    </row>
    <row r="5" spans="1:27" ht="14.25" thickBot="1">
      <c r="A5" s="65"/>
      <c r="B5" s="60"/>
      <c r="D5" s="74" t="s">
        <v>20</v>
      </c>
      <c r="E5" s="75">
        <v>1.1299999999999999</v>
      </c>
      <c r="F5" s="24"/>
      <c r="G5" s="72">
        <v>3</v>
      </c>
      <c r="H5" s="73">
        <v>25.5</v>
      </c>
      <c r="K5" s="78" t="s">
        <v>83</v>
      </c>
      <c r="L5" s="78" t="s">
        <v>198</v>
      </c>
      <c r="M5" s="309"/>
      <c r="N5" s="310"/>
      <c r="O5" s="310"/>
      <c r="P5" s="310"/>
      <c r="Q5" s="311"/>
      <c r="T5" s="78" t="s">
        <v>83</v>
      </c>
      <c r="U5" s="78" t="s">
        <v>198</v>
      </c>
      <c r="V5" s="319"/>
      <c r="W5" s="319"/>
      <c r="X5" s="319"/>
      <c r="Y5" s="319"/>
      <c r="Z5" s="319"/>
    </row>
    <row r="6" spans="1:27" ht="14.25" thickBot="1">
      <c r="A6" s="64" t="s">
        <v>61</v>
      </c>
      <c r="B6" s="69" t="s">
        <v>124</v>
      </c>
      <c r="D6" s="74" t="s">
        <v>21</v>
      </c>
      <c r="E6" s="75">
        <v>1.1299999999999999</v>
      </c>
      <c r="F6" s="24"/>
      <c r="G6" s="72">
        <v>4</v>
      </c>
      <c r="H6" s="75">
        <v>13.5</v>
      </c>
      <c r="K6" s="78" t="s">
        <v>45</v>
      </c>
      <c r="L6" s="78" t="s">
        <v>197</v>
      </c>
      <c r="M6" s="309"/>
      <c r="N6" s="310"/>
      <c r="O6" s="310"/>
      <c r="P6" s="310"/>
      <c r="Q6" s="311"/>
      <c r="T6" s="78" t="s">
        <v>45</v>
      </c>
      <c r="U6" s="78" t="s">
        <v>197</v>
      </c>
      <c r="V6" s="319"/>
      <c r="W6" s="319"/>
      <c r="X6" s="319"/>
      <c r="Y6" s="319"/>
      <c r="Z6" s="319"/>
    </row>
    <row r="7" spans="1:27" ht="14.25" thickBot="1">
      <c r="A7" s="65" t="s">
        <v>62</v>
      </c>
      <c r="B7" s="47" t="s">
        <v>112</v>
      </c>
      <c r="D7" s="74" t="s">
        <v>22</v>
      </c>
      <c r="E7" s="75">
        <v>1.1299999999999999</v>
      </c>
      <c r="F7" s="24"/>
      <c r="G7" s="72">
        <v>5</v>
      </c>
      <c r="H7" s="75">
        <v>13.5</v>
      </c>
      <c r="K7" s="78" t="s">
        <v>46</v>
      </c>
      <c r="L7" s="78" t="s">
        <v>271</v>
      </c>
      <c r="M7" s="309"/>
      <c r="N7" s="310"/>
      <c r="O7" s="310"/>
      <c r="P7" s="310"/>
      <c r="Q7" s="311"/>
      <c r="T7" s="78" t="s">
        <v>46</v>
      </c>
      <c r="U7" s="78" t="s">
        <v>271</v>
      </c>
      <c r="V7" s="319"/>
      <c r="W7" s="319"/>
      <c r="X7" s="319"/>
      <c r="Y7" s="319"/>
      <c r="Z7" s="319"/>
    </row>
    <row r="8" spans="1:27" ht="14.25" thickBot="1">
      <c r="A8" s="65" t="s">
        <v>70</v>
      </c>
      <c r="B8" s="47" t="s">
        <v>157</v>
      </c>
      <c r="D8" s="74" t="s">
        <v>23</v>
      </c>
      <c r="E8" s="75">
        <v>1.1299999999999999</v>
      </c>
      <c r="F8" s="24"/>
      <c r="G8" s="72">
        <v>6</v>
      </c>
      <c r="H8" s="75">
        <v>30.75</v>
      </c>
      <c r="K8" s="78" t="s">
        <v>94</v>
      </c>
      <c r="L8" s="78" t="s">
        <v>272</v>
      </c>
      <c r="M8" s="312"/>
      <c r="N8" s="313"/>
      <c r="O8" s="313"/>
      <c r="P8" s="313"/>
      <c r="Q8" s="314"/>
      <c r="T8" s="78" t="s">
        <v>120</v>
      </c>
      <c r="U8" s="78" t="s">
        <v>193</v>
      </c>
      <c r="V8" s="305"/>
      <c r="W8" s="305"/>
      <c r="X8" s="305"/>
      <c r="Y8" s="305"/>
      <c r="Z8" s="305"/>
    </row>
    <row r="9" spans="1:27" ht="14.25" thickBot="1">
      <c r="A9" s="65" t="s">
        <v>71</v>
      </c>
      <c r="B9" s="47" t="s">
        <v>214</v>
      </c>
      <c r="D9" s="74" t="s">
        <v>24</v>
      </c>
      <c r="E9" s="75">
        <v>1.1299999999999999</v>
      </c>
      <c r="F9" s="24"/>
      <c r="G9" s="72">
        <v>7</v>
      </c>
      <c r="H9" s="75">
        <v>14.25</v>
      </c>
      <c r="K9" s="78" t="s">
        <v>95</v>
      </c>
      <c r="L9" s="78" t="s">
        <v>273</v>
      </c>
      <c r="M9" s="312"/>
      <c r="N9" s="313"/>
      <c r="O9" s="313"/>
      <c r="P9" s="313"/>
      <c r="Q9" s="314"/>
      <c r="T9" s="78" t="s">
        <v>121</v>
      </c>
      <c r="U9" s="78" t="s">
        <v>200</v>
      </c>
      <c r="V9" s="305"/>
      <c r="W9" s="305"/>
      <c r="X9" s="305"/>
      <c r="Y9" s="305"/>
      <c r="Z9" s="305"/>
    </row>
    <row r="10" spans="1:27" ht="14.25" thickBot="1">
      <c r="A10" s="65" t="s">
        <v>68</v>
      </c>
      <c r="B10" s="47">
        <v>22</v>
      </c>
      <c r="D10" s="74" t="s">
        <v>25</v>
      </c>
      <c r="E10" s="75">
        <v>1.1299999999999999</v>
      </c>
      <c r="F10" s="24"/>
      <c r="G10" s="72">
        <v>8</v>
      </c>
      <c r="H10" s="75">
        <v>25.5</v>
      </c>
      <c r="K10" s="78" t="s">
        <v>10</v>
      </c>
      <c r="L10" s="78" t="s">
        <v>199</v>
      </c>
      <c r="M10" s="312"/>
      <c r="N10" s="315"/>
      <c r="O10" s="315"/>
      <c r="P10" s="315"/>
      <c r="Q10" s="314"/>
      <c r="U10" t="s">
        <v>275</v>
      </c>
    </row>
    <row r="11" spans="1:27" ht="14.25" thickBot="1">
      <c r="A11" s="65" t="s">
        <v>64</v>
      </c>
      <c r="B11" s="47">
        <v>1</v>
      </c>
      <c r="D11" s="74" t="s">
        <v>26</v>
      </c>
      <c r="E11" s="75">
        <v>1.1299999999999999</v>
      </c>
      <c r="F11" s="24"/>
      <c r="G11" s="72">
        <v>9</v>
      </c>
      <c r="H11" s="75">
        <v>55.5</v>
      </c>
      <c r="K11" s="78" t="s">
        <v>11</v>
      </c>
      <c r="L11" s="78" t="s">
        <v>274</v>
      </c>
      <c r="M11" s="316"/>
      <c r="N11" s="317"/>
      <c r="O11" s="317"/>
      <c r="P11" s="317"/>
      <c r="Q11" s="318"/>
      <c r="U11" t="s">
        <v>276</v>
      </c>
    </row>
    <row r="12" spans="1:27" ht="14.25" thickBot="1">
      <c r="A12" s="65" t="s">
        <v>65</v>
      </c>
      <c r="B12" s="47">
        <v>5</v>
      </c>
      <c r="D12" s="74" t="s">
        <v>27</v>
      </c>
      <c r="E12" s="75">
        <v>1.1299999999999999</v>
      </c>
      <c r="F12" s="24"/>
      <c r="G12" s="72">
        <v>10</v>
      </c>
      <c r="H12" s="75">
        <v>44.25</v>
      </c>
      <c r="K12" t="s">
        <v>168</v>
      </c>
      <c r="T12" t="s">
        <v>122</v>
      </c>
    </row>
    <row r="13" spans="1:27" ht="27.75" customHeight="1" thickBot="1">
      <c r="A13" s="66" t="s">
        <v>66</v>
      </c>
      <c r="B13" s="70">
        <v>1</v>
      </c>
      <c r="D13" s="74" t="s">
        <v>28</v>
      </c>
      <c r="E13" s="75">
        <v>19.13</v>
      </c>
      <c r="F13" s="24"/>
      <c r="G13" s="72">
        <v>11</v>
      </c>
      <c r="H13" s="75">
        <v>36.75</v>
      </c>
      <c r="K13" s="293" t="s">
        <v>145</v>
      </c>
      <c r="L13" s="294"/>
      <c r="M13" s="295" t="s">
        <v>146</v>
      </c>
      <c r="N13" s="296"/>
      <c r="O13" s="297"/>
      <c r="P13" s="298" t="s">
        <v>50</v>
      </c>
      <c r="Q13" s="300" t="s">
        <v>55</v>
      </c>
      <c r="R13" s="321" t="s">
        <v>56</v>
      </c>
      <c r="T13" s="293" t="s">
        <v>145</v>
      </c>
      <c r="U13" s="294"/>
      <c r="V13" s="295" t="s">
        <v>146</v>
      </c>
      <c r="W13" s="296"/>
      <c r="X13" s="297"/>
      <c r="Y13" s="298" t="s">
        <v>50</v>
      </c>
      <c r="Z13" s="300" t="s">
        <v>55</v>
      </c>
      <c r="AA13" s="321" t="s">
        <v>56</v>
      </c>
    </row>
    <row r="14" spans="1:27" ht="14.25" thickBot="1">
      <c r="A14" s="65" t="s">
        <v>107</v>
      </c>
      <c r="B14" s="47">
        <v>0</v>
      </c>
      <c r="D14" s="74" t="s">
        <v>29</v>
      </c>
      <c r="E14" s="75">
        <v>12.5</v>
      </c>
      <c r="F14" s="24"/>
      <c r="G14" s="72">
        <v>12</v>
      </c>
      <c r="H14" s="75">
        <v>76.5</v>
      </c>
      <c r="K14" s="95" t="s">
        <v>0</v>
      </c>
      <c r="L14" s="96"/>
      <c r="M14" s="95" t="s">
        <v>0</v>
      </c>
      <c r="N14" s="97"/>
      <c r="O14" s="96" t="s">
        <v>73</v>
      </c>
      <c r="P14" s="299"/>
      <c r="Q14" s="301"/>
      <c r="R14" s="323"/>
      <c r="T14" s="98" t="s">
        <v>0</v>
      </c>
      <c r="U14" s="99"/>
      <c r="V14" s="95" t="s">
        <v>0</v>
      </c>
      <c r="W14" s="97"/>
      <c r="X14" s="96" t="s">
        <v>73</v>
      </c>
      <c r="Y14" s="324"/>
      <c r="Z14" s="320"/>
      <c r="AA14" s="322"/>
    </row>
    <row r="15" spans="1:27" ht="27.75" thickBot="1">
      <c r="A15" s="66" t="s">
        <v>108</v>
      </c>
      <c r="B15" s="70">
        <v>0</v>
      </c>
      <c r="D15" s="74" t="s">
        <v>30</v>
      </c>
      <c r="E15" s="75">
        <v>14.5</v>
      </c>
      <c r="F15" s="24"/>
      <c r="G15" s="72">
        <v>13</v>
      </c>
      <c r="H15" s="75">
        <v>21</v>
      </c>
      <c r="K15" s="122" t="s">
        <v>177</v>
      </c>
      <c r="L15" s="123" t="s">
        <v>191</v>
      </c>
      <c r="M15" s="123" t="s">
        <v>174</v>
      </c>
      <c r="N15" s="123" t="s">
        <v>135</v>
      </c>
      <c r="O15" s="123">
        <v>11</v>
      </c>
      <c r="P15" s="123" t="s">
        <v>173</v>
      </c>
      <c r="Q15" s="123" t="s">
        <v>175</v>
      </c>
      <c r="R15" s="124" t="s">
        <v>176</v>
      </c>
      <c r="T15" s="166" t="s">
        <v>82</v>
      </c>
      <c r="U15" s="167" t="s">
        <v>196</v>
      </c>
      <c r="V15" s="166" t="s">
        <v>44</v>
      </c>
      <c r="W15" s="168" t="s">
        <v>186</v>
      </c>
      <c r="X15" s="169">
        <v>1</v>
      </c>
      <c r="Y15" s="109" t="s">
        <v>53</v>
      </c>
      <c r="Z15" s="110" t="s">
        <v>44</v>
      </c>
      <c r="AA15" s="44" t="s">
        <v>58</v>
      </c>
    </row>
    <row r="16" spans="1:27" ht="14.25" thickBot="1">
      <c r="A16" s="66" t="s">
        <v>171</v>
      </c>
      <c r="D16" s="74" t="s">
        <v>31</v>
      </c>
      <c r="E16" s="75">
        <v>27.25</v>
      </c>
      <c r="F16" s="24"/>
      <c r="G16" s="72">
        <v>14</v>
      </c>
      <c r="H16" s="75">
        <v>30.75</v>
      </c>
      <c r="K16" s="55" t="s">
        <v>178</v>
      </c>
      <c r="L16" t="s">
        <v>277</v>
      </c>
      <c r="M16" s="55" t="s">
        <v>178</v>
      </c>
      <c r="N16" s="56" t="s">
        <v>211</v>
      </c>
      <c r="O16" s="56">
        <v>19</v>
      </c>
      <c r="P16" s="123" t="s">
        <v>52</v>
      </c>
      <c r="Q16" s="123" t="s">
        <v>175</v>
      </c>
      <c r="R16" s="124" t="s">
        <v>176</v>
      </c>
      <c r="T16" s="8" t="s">
        <v>4</v>
      </c>
      <c r="U16" s="82" t="s">
        <v>192</v>
      </c>
      <c r="V16" s="8" t="s">
        <v>47</v>
      </c>
      <c r="W16" s="25" t="s">
        <v>49</v>
      </c>
      <c r="X16" s="9">
        <v>1</v>
      </c>
      <c r="Y16" s="19" t="s">
        <v>51</v>
      </c>
      <c r="Z16" s="5" t="s">
        <v>166</v>
      </c>
      <c r="AA16" s="6"/>
    </row>
    <row r="17" spans="1:27" ht="14.25" thickBot="1">
      <c r="A17" s="66" t="s">
        <v>172</v>
      </c>
      <c r="D17" s="74" t="s">
        <v>32</v>
      </c>
      <c r="E17" s="75">
        <v>3.25</v>
      </c>
      <c r="F17" s="24"/>
      <c r="G17" s="72">
        <v>15</v>
      </c>
      <c r="H17" s="75">
        <v>14.25</v>
      </c>
      <c r="K17" s="122" t="s">
        <v>177</v>
      </c>
      <c r="L17" s="123" t="s">
        <v>191</v>
      </c>
      <c r="M17" s="123" t="s">
        <v>174</v>
      </c>
      <c r="N17" s="123" t="s">
        <v>135</v>
      </c>
      <c r="O17" s="123">
        <v>30</v>
      </c>
      <c r="P17" s="123" t="s">
        <v>173</v>
      </c>
      <c r="Q17" s="123" t="s">
        <v>175</v>
      </c>
      <c r="R17" s="124" t="s">
        <v>176</v>
      </c>
      <c r="T17" s="10" t="s">
        <v>5</v>
      </c>
      <c r="U17" s="81" t="s">
        <v>278</v>
      </c>
      <c r="V17" s="164" t="s">
        <v>179</v>
      </c>
      <c r="W17" s="165"/>
      <c r="X17" s="7"/>
      <c r="Y17" s="17" t="s">
        <v>51</v>
      </c>
      <c r="Z17" s="1"/>
      <c r="AA17" s="11"/>
    </row>
    <row r="18" spans="1:27" ht="14.25" thickBot="1">
      <c r="A18" s="125" t="s">
        <v>169</v>
      </c>
      <c r="B18" s="126" t="s">
        <v>213</v>
      </c>
      <c r="D18" s="74" t="s">
        <v>33</v>
      </c>
      <c r="E18" s="75">
        <v>5.88</v>
      </c>
      <c r="F18" s="24"/>
      <c r="G18" s="72">
        <v>16</v>
      </c>
      <c r="H18" s="75">
        <v>13.5</v>
      </c>
      <c r="K18" s="122" t="s">
        <v>177</v>
      </c>
      <c r="L18" s="123" t="s">
        <v>191</v>
      </c>
      <c r="M18" s="123" t="s">
        <v>174</v>
      </c>
      <c r="N18" s="123" t="s">
        <v>19</v>
      </c>
      <c r="O18" s="123">
        <v>34</v>
      </c>
      <c r="P18" s="123" t="s">
        <v>173</v>
      </c>
      <c r="Q18" s="123" t="s">
        <v>175</v>
      </c>
      <c r="R18" s="124" t="s">
        <v>176</v>
      </c>
      <c r="T18" s="4" t="s">
        <v>6</v>
      </c>
      <c r="U18" s="80" t="s">
        <v>279</v>
      </c>
      <c r="V18" s="8" t="s">
        <v>47</v>
      </c>
      <c r="W18" s="25" t="s">
        <v>142</v>
      </c>
      <c r="X18" s="9">
        <v>1</v>
      </c>
      <c r="Y18" s="170" t="s">
        <v>51</v>
      </c>
      <c r="Z18" s="5" t="s">
        <v>166</v>
      </c>
      <c r="AA18" s="6"/>
    </row>
    <row r="19" spans="1:27" ht="14.25" thickBot="1">
      <c r="A19" s="65" t="s">
        <v>170</v>
      </c>
      <c r="B19" s="47">
        <v>21</v>
      </c>
      <c r="D19" s="74" t="s">
        <v>34</v>
      </c>
      <c r="E19" s="75">
        <v>6</v>
      </c>
      <c r="F19" s="24"/>
      <c r="G19" s="72">
        <v>17</v>
      </c>
      <c r="H19" s="75">
        <v>13.5</v>
      </c>
      <c r="K19" s="122" t="s">
        <v>177</v>
      </c>
      <c r="L19" s="123" t="s">
        <v>191</v>
      </c>
      <c r="M19" s="123" t="s">
        <v>174</v>
      </c>
      <c r="N19" s="123" t="s">
        <v>135</v>
      </c>
      <c r="O19" s="123">
        <v>2</v>
      </c>
      <c r="P19" s="123" t="s">
        <v>173</v>
      </c>
      <c r="Q19" s="123"/>
      <c r="R19" s="124"/>
      <c r="T19" s="10" t="s">
        <v>7</v>
      </c>
      <c r="U19" s="81" t="s">
        <v>280</v>
      </c>
      <c r="V19" s="10" t="s">
        <v>179</v>
      </c>
      <c r="W19" s="26"/>
      <c r="X19" s="11"/>
      <c r="Y19" s="171" t="s">
        <v>51</v>
      </c>
      <c r="Z19" s="1"/>
      <c r="AA19" s="11"/>
    </row>
    <row r="20" spans="1:27" ht="14.25" thickBot="1">
      <c r="A20" s="67" t="s">
        <v>65</v>
      </c>
      <c r="B20" s="71">
        <v>34</v>
      </c>
      <c r="D20" s="74" t="s">
        <v>35</v>
      </c>
      <c r="E20" s="75">
        <v>8.3800000000000008</v>
      </c>
      <c r="F20" s="24"/>
      <c r="G20" s="72">
        <v>18</v>
      </c>
      <c r="H20" s="75">
        <v>13.5</v>
      </c>
      <c r="T20" s="10" t="s">
        <v>8</v>
      </c>
      <c r="U20" s="81" t="s">
        <v>281</v>
      </c>
      <c r="V20" s="10" t="s">
        <v>8</v>
      </c>
      <c r="W20" s="26" t="s">
        <v>188</v>
      </c>
      <c r="X20" s="11">
        <v>1</v>
      </c>
      <c r="Y20" s="171" t="s">
        <v>52</v>
      </c>
      <c r="Z20" s="1" t="s">
        <v>160</v>
      </c>
      <c r="AA20" s="11"/>
    </row>
    <row r="21" spans="1:27" ht="29.25" customHeight="1" thickBot="1">
      <c r="A21" s="66" t="s">
        <v>66</v>
      </c>
      <c r="B21" s="70">
        <v>1</v>
      </c>
      <c r="D21" s="74" t="s">
        <v>36</v>
      </c>
      <c r="E21" s="75">
        <v>8.3800000000000008</v>
      </c>
      <c r="F21" s="24"/>
      <c r="G21" s="72">
        <v>19</v>
      </c>
      <c r="H21" s="75">
        <v>16.5</v>
      </c>
      <c r="T21" s="10" t="s">
        <v>9</v>
      </c>
      <c r="U21" s="81" t="s">
        <v>195</v>
      </c>
      <c r="V21" s="10" t="s">
        <v>180</v>
      </c>
      <c r="W21" s="26" t="s">
        <v>188</v>
      </c>
      <c r="X21" s="11">
        <v>2</v>
      </c>
      <c r="Y21" s="171" t="s">
        <v>52</v>
      </c>
      <c r="Z21" s="1" t="s">
        <v>160</v>
      </c>
      <c r="AA21" s="11"/>
    </row>
    <row r="22" spans="1:27" ht="27.75" customHeight="1" thickBot="1">
      <c r="A22" s="175" t="s">
        <v>184</v>
      </c>
      <c r="B22">
        <v>0</v>
      </c>
      <c r="D22" s="74" t="s">
        <v>37</v>
      </c>
      <c r="E22" s="75">
        <v>8.3800000000000008</v>
      </c>
      <c r="F22" s="24"/>
      <c r="G22" s="72">
        <v>20</v>
      </c>
      <c r="H22" s="75">
        <v>51.75</v>
      </c>
      <c r="T22" s="10" t="s">
        <v>10</v>
      </c>
      <c r="U22" s="81" t="s">
        <v>199</v>
      </c>
      <c r="V22" s="10" t="s">
        <v>10</v>
      </c>
      <c r="W22" s="26" t="s">
        <v>141</v>
      </c>
      <c r="X22" s="11">
        <v>1</v>
      </c>
      <c r="Y22" s="171" t="s">
        <v>51</v>
      </c>
      <c r="Z22" s="1" t="s">
        <v>75</v>
      </c>
      <c r="AA22" s="11"/>
    </row>
    <row r="23" spans="1:27" ht="14.25" thickBot="1">
      <c r="A23" s="176" t="s">
        <v>219</v>
      </c>
      <c r="D23" s="74" t="s">
        <v>38</v>
      </c>
      <c r="E23" s="75">
        <v>8.3800000000000008</v>
      </c>
      <c r="F23" s="24"/>
      <c r="G23" s="72">
        <v>21</v>
      </c>
      <c r="H23" s="75">
        <v>19.5</v>
      </c>
      <c r="T23" s="10" t="s">
        <v>11</v>
      </c>
      <c r="U23" s="81" t="s">
        <v>274</v>
      </c>
      <c r="V23" s="10" t="s">
        <v>181</v>
      </c>
      <c r="W23" s="26" t="s">
        <v>141</v>
      </c>
      <c r="X23" s="11"/>
      <c r="Y23" s="171" t="s">
        <v>51</v>
      </c>
      <c r="Z23" s="1"/>
      <c r="AA23" s="11"/>
    </row>
    <row r="24" spans="1:27" ht="14.25" thickBot="1">
      <c r="A24" s="176" t="s">
        <v>220</v>
      </c>
      <c r="D24" s="74" t="s">
        <v>39</v>
      </c>
      <c r="E24" s="75">
        <v>8.3800000000000008</v>
      </c>
      <c r="F24" s="24"/>
      <c r="G24" s="72">
        <v>22</v>
      </c>
      <c r="H24" s="75">
        <v>31.5</v>
      </c>
      <c r="T24" s="10" t="s">
        <v>12</v>
      </c>
      <c r="U24" s="81" t="s">
        <v>282</v>
      </c>
      <c r="V24" s="10" t="s">
        <v>12</v>
      </c>
      <c r="W24" s="26" t="s">
        <v>140</v>
      </c>
      <c r="X24" s="11">
        <v>1</v>
      </c>
      <c r="Y24" s="171" t="s">
        <v>52</v>
      </c>
      <c r="Z24" s="1" t="s">
        <v>86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28.5</v>
      </c>
      <c r="T25" s="10" t="s">
        <v>13</v>
      </c>
      <c r="U25" s="81" t="s">
        <v>283</v>
      </c>
      <c r="V25" s="10" t="s">
        <v>182</v>
      </c>
      <c r="W25" s="26" t="s">
        <v>189</v>
      </c>
      <c r="X25" s="11">
        <v>2</v>
      </c>
      <c r="Y25" s="171" t="s">
        <v>52</v>
      </c>
      <c r="Z25" s="1" t="s">
        <v>86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28.5</v>
      </c>
      <c r="T26" s="10" t="s">
        <v>14</v>
      </c>
      <c r="U26" s="81" t="s">
        <v>275</v>
      </c>
      <c r="V26" s="10" t="s">
        <v>14</v>
      </c>
      <c r="W26" s="26" t="s">
        <v>136</v>
      </c>
      <c r="X26" s="11">
        <v>1</v>
      </c>
      <c r="Y26" s="171" t="s">
        <v>52</v>
      </c>
      <c r="Z26" s="2"/>
      <c r="AA26" s="23" t="s">
        <v>88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26.25</v>
      </c>
      <c r="T27" s="10" t="s">
        <v>15</v>
      </c>
      <c r="U27" s="81" t="s">
        <v>276</v>
      </c>
      <c r="V27" s="10" t="s">
        <v>183</v>
      </c>
      <c r="W27" s="26" t="s">
        <v>136</v>
      </c>
      <c r="X27" s="11">
        <v>2</v>
      </c>
      <c r="Y27" s="171" t="s">
        <v>52</v>
      </c>
      <c r="Z27" s="33"/>
      <c r="AA27" s="23" t="s">
        <v>88</v>
      </c>
    </row>
    <row r="28" spans="1:27" ht="68.25" thickBot="1">
      <c r="D28" s="76" t="s">
        <v>42</v>
      </c>
      <c r="E28" s="77">
        <v>8.3800000000000008</v>
      </c>
      <c r="F28" s="24"/>
      <c r="G28" s="72">
        <v>26</v>
      </c>
      <c r="H28" s="75">
        <v>17.25</v>
      </c>
      <c r="T28" s="34" t="s">
        <v>167</v>
      </c>
      <c r="U28" s="160" t="s">
        <v>194</v>
      </c>
      <c r="V28" s="36" t="s">
        <v>167</v>
      </c>
      <c r="W28" s="36" t="s">
        <v>187</v>
      </c>
      <c r="X28" s="37">
        <v>1</v>
      </c>
      <c r="Y28" s="172" t="s">
        <v>52</v>
      </c>
      <c r="Z28" s="1" t="s">
        <v>190</v>
      </c>
      <c r="AA28" s="23" t="s">
        <v>185</v>
      </c>
    </row>
    <row r="29" spans="1:27" ht="27" customHeight="1" thickBot="1">
      <c r="E29" s="54">
        <v>8.3800000000000008</v>
      </c>
      <c r="G29" s="72">
        <v>27</v>
      </c>
      <c r="H29" s="75">
        <v>34.5</v>
      </c>
      <c r="T29" s="32" t="s">
        <v>209</v>
      </c>
      <c r="U29" s="161" t="s">
        <v>284</v>
      </c>
      <c r="V29" s="162" t="s">
        <v>209</v>
      </c>
      <c r="W29" s="162" t="s">
        <v>138</v>
      </c>
      <c r="X29" s="163">
        <v>1</v>
      </c>
      <c r="Y29" s="173" t="s">
        <v>52</v>
      </c>
      <c r="Z29" s="43"/>
      <c r="AA29" s="7"/>
    </row>
    <row r="30" spans="1:27" ht="14.25" thickBot="1">
      <c r="E30" s="54">
        <v>8.3800000000000008</v>
      </c>
      <c r="G30" s="72">
        <v>28</v>
      </c>
      <c r="H30" s="75">
        <v>79.5</v>
      </c>
    </row>
    <row r="31" spans="1:27" ht="14.25" thickBot="1">
      <c r="E31" s="54">
        <v>8.3800000000000008</v>
      </c>
      <c r="G31" s="72">
        <v>29</v>
      </c>
      <c r="H31" s="75">
        <v>13.5</v>
      </c>
    </row>
    <row r="32" spans="1:27">
      <c r="E32" s="54">
        <v>8.3800000000000008</v>
      </c>
      <c r="G32" s="72">
        <v>30</v>
      </c>
      <c r="H32" s="75">
        <v>13.5</v>
      </c>
    </row>
    <row r="33" spans="5:8">
      <c r="E33" s="54">
        <v>8.3800000000000008</v>
      </c>
      <c r="G33" s="74"/>
      <c r="H33" s="75">
        <v>13.5</v>
      </c>
    </row>
    <row r="34" spans="5:8">
      <c r="E34" s="54">
        <v>8.3800000000000008</v>
      </c>
      <c r="G34" s="74"/>
      <c r="H34" s="75">
        <v>38.25</v>
      </c>
    </row>
    <row r="35" spans="5:8">
      <c r="E35" s="54">
        <v>8.3800000000000008</v>
      </c>
      <c r="G35" s="74"/>
      <c r="H35" s="75">
        <v>46.5</v>
      </c>
    </row>
    <row r="36" spans="5:8" ht="28.5" customHeight="1">
      <c r="E36" s="54">
        <v>8.3800000000000008</v>
      </c>
      <c r="G36" s="74"/>
      <c r="H36" s="75">
        <v>20.25</v>
      </c>
    </row>
    <row r="37" spans="5:8" ht="27.75" customHeight="1">
      <c r="E37" s="54">
        <v>8.3800000000000008</v>
      </c>
      <c r="G37" s="74"/>
      <c r="H37" s="75">
        <v>29.25</v>
      </c>
    </row>
    <row r="38" spans="5:8" ht="14.25" thickBot="1">
      <c r="E38" s="54">
        <v>8.3800000000000008</v>
      </c>
      <c r="G38" s="76"/>
      <c r="H38" s="75">
        <v>23.25</v>
      </c>
    </row>
    <row r="39" spans="5:8">
      <c r="E39" s="54">
        <v>8.3800000000000008</v>
      </c>
      <c r="H39" s="54">
        <v>52.5</v>
      </c>
    </row>
    <row r="40" spans="5:8">
      <c r="E40" s="54">
        <v>8.3800000000000008</v>
      </c>
      <c r="H40" s="54">
        <v>13.5</v>
      </c>
    </row>
    <row r="41" spans="5:8">
      <c r="E41" s="54">
        <v>8.3800000000000008</v>
      </c>
      <c r="H41" s="54">
        <v>13.5</v>
      </c>
    </row>
    <row r="42" spans="5:8">
      <c r="E42" s="54">
        <v>8.3800000000000008</v>
      </c>
      <c r="H42" s="54">
        <v>13.5</v>
      </c>
    </row>
    <row r="43" spans="5:8">
      <c r="E43" s="54">
        <v>8.3800000000000008</v>
      </c>
      <c r="H43" s="54">
        <v>13.5</v>
      </c>
    </row>
    <row r="44" spans="5:8" ht="26.25" customHeight="1">
      <c r="E44" s="54">
        <v>8.3800000000000008</v>
      </c>
      <c r="H44" s="54">
        <v>13.5</v>
      </c>
    </row>
    <row r="45" spans="5:8">
      <c r="E45" s="54">
        <v>8.3800000000000008</v>
      </c>
      <c r="H45" s="54">
        <v>13.5</v>
      </c>
    </row>
    <row r="46" spans="5:8">
      <c r="E46" s="54">
        <v>8.3800000000000008</v>
      </c>
      <c r="H46" s="54">
        <v>13.5</v>
      </c>
    </row>
    <row r="47" spans="5:8">
      <c r="H47" s="54">
        <v>22.5</v>
      </c>
    </row>
    <row r="48" spans="5:8">
      <c r="H48" s="54">
        <v>25.5</v>
      </c>
    </row>
    <row r="49" spans="8:8">
      <c r="H49" s="54">
        <v>25.5</v>
      </c>
    </row>
    <row r="50" spans="8:8">
      <c r="H50" s="54">
        <v>22.5</v>
      </c>
    </row>
    <row r="51" spans="8:8">
      <c r="H51" s="54">
        <v>139.5</v>
      </c>
    </row>
    <row r="52" spans="8:8">
      <c r="H52" s="54">
        <v>182.25</v>
      </c>
    </row>
    <row r="53" spans="8:8">
      <c r="H53" s="54">
        <v>13.5</v>
      </c>
    </row>
    <row r="54" spans="8:8">
      <c r="H54" s="54">
        <v>13.5</v>
      </c>
    </row>
    <row r="55" spans="8:8">
      <c r="H55" s="54">
        <v>13.5</v>
      </c>
    </row>
    <row r="56" spans="8:8">
      <c r="H56" s="54">
        <v>13.5</v>
      </c>
    </row>
    <row r="57" spans="8:8">
      <c r="H57" s="54">
        <v>13.5</v>
      </c>
    </row>
    <row r="58" spans="8:8">
      <c r="H58" s="54">
        <v>13.5</v>
      </c>
    </row>
    <row r="59" spans="8:8">
      <c r="H59" s="54">
        <v>17.25</v>
      </c>
    </row>
    <row r="60" spans="8:8">
      <c r="H60" s="54">
        <v>13.5</v>
      </c>
    </row>
    <row r="61" spans="8:8">
      <c r="H61" s="54">
        <v>13.5</v>
      </c>
    </row>
    <row r="62" spans="8:8">
      <c r="H62" s="54">
        <v>13.5</v>
      </c>
    </row>
    <row r="63" spans="8:8">
      <c r="H63" s="54">
        <v>28.5</v>
      </c>
    </row>
    <row r="64" spans="8:8">
      <c r="H64" s="54">
        <v>28.5</v>
      </c>
    </row>
    <row r="65" spans="8:8">
      <c r="H65" s="54">
        <v>28.5</v>
      </c>
    </row>
    <row r="66" spans="8:8">
      <c r="H66" s="54">
        <v>28.5</v>
      </c>
    </row>
    <row r="67" spans="8:8">
      <c r="H67" s="54">
        <v>28.5</v>
      </c>
    </row>
    <row r="68" spans="8:8">
      <c r="H68" s="54">
        <v>28.5</v>
      </c>
    </row>
    <row r="69" spans="8:8">
      <c r="H69" s="54">
        <v>45</v>
      </c>
    </row>
    <row r="70" spans="8:8">
      <c r="H70" s="54">
        <v>18</v>
      </c>
    </row>
    <row r="71" spans="8:8">
      <c r="H71" s="54">
        <v>28.5</v>
      </c>
    </row>
    <row r="72" spans="8:8">
      <c r="H72" s="54">
        <v>28.5</v>
      </c>
    </row>
    <row r="73" spans="8:8">
      <c r="H73" s="54">
        <v>28.5</v>
      </c>
    </row>
    <row r="74" spans="8:8">
      <c r="H74" s="54">
        <v>28.5</v>
      </c>
    </row>
    <row r="75" spans="8:8">
      <c r="H75" s="54">
        <v>23.25</v>
      </c>
    </row>
    <row r="76" spans="8:8">
      <c r="H76" s="54">
        <v>28.5</v>
      </c>
    </row>
    <row r="77" spans="8:8">
      <c r="H77" s="54">
        <v>28.5</v>
      </c>
    </row>
    <row r="78" spans="8:8">
      <c r="H78" s="54">
        <v>28.5</v>
      </c>
    </row>
    <row r="79" spans="8:8">
      <c r="H79" s="54">
        <v>28.5</v>
      </c>
    </row>
    <row r="80" spans="8:8">
      <c r="H80" s="54">
        <v>28.5</v>
      </c>
    </row>
    <row r="81" spans="8:8">
      <c r="H81" s="54">
        <v>28.5</v>
      </c>
    </row>
    <row r="82" spans="8:8">
      <c r="H82" s="54">
        <v>28.5</v>
      </c>
    </row>
    <row r="83" spans="8:8">
      <c r="H83" s="54">
        <v>28.5</v>
      </c>
    </row>
    <row r="84" spans="8:8">
      <c r="H84" s="54">
        <v>28.5</v>
      </c>
    </row>
    <row r="85" spans="8:8">
      <c r="H85" s="54">
        <v>28.5</v>
      </c>
    </row>
    <row r="86" spans="8:8">
      <c r="H86" s="54">
        <v>28.5</v>
      </c>
    </row>
    <row r="87" spans="8:8">
      <c r="H87" s="54">
        <v>28.5</v>
      </c>
    </row>
    <row r="88" spans="8:8">
      <c r="H88" s="54">
        <v>28.5</v>
      </c>
    </row>
    <row r="89" spans="8:8">
      <c r="H89" s="54">
        <v>28.5</v>
      </c>
    </row>
    <row r="90" spans="8:8">
      <c r="H90" s="54">
        <v>28.5</v>
      </c>
    </row>
    <row r="91" spans="8:8">
      <c r="H91" s="54">
        <v>28.5</v>
      </c>
    </row>
    <row r="92" spans="8:8">
      <c r="H92" s="54">
        <v>36</v>
      </c>
    </row>
  </sheetData>
  <mergeCells count="14"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  <mergeCell ref="K13:L13"/>
    <mergeCell ref="M13:O13"/>
    <mergeCell ref="P13:P14"/>
    <mergeCell ref="Q13:Q14"/>
    <mergeCell ref="M3:Q3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A92"/>
  <sheetViews>
    <sheetView topLeftCell="M6" workbookViewId="0">
      <selection activeCell="X16" sqref="X16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177" customWidth="1"/>
    <col min="6" max="6" width="6" customWidth="1"/>
    <col min="7" max="7" width="3.5" bestFit="1" customWidth="1"/>
    <col min="8" max="8" width="6" style="177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1" t="s">
        <v>144</v>
      </c>
    </row>
    <row r="2" spans="1:27" ht="13.5" customHeight="1" thickBot="1">
      <c r="A2" s="62" t="s">
        <v>1</v>
      </c>
      <c r="B2" s="63" t="s">
        <v>63</v>
      </c>
      <c r="C2" t="s">
        <v>2</v>
      </c>
      <c r="F2" t="s">
        <v>74</v>
      </c>
      <c r="J2" t="s">
        <v>3</v>
      </c>
      <c r="S2" t="s">
        <v>123</v>
      </c>
    </row>
    <row r="3" spans="1:27" ht="28.5" customHeight="1" thickBot="1">
      <c r="A3" s="125"/>
      <c r="B3" s="125"/>
      <c r="D3" s="72" t="s">
        <v>221</v>
      </c>
      <c r="E3" s="178">
        <v>4.5</v>
      </c>
      <c r="F3" s="24"/>
      <c r="G3" s="72">
        <v>1</v>
      </c>
      <c r="H3" s="178">
        <v>13.5</v>
      </c>
      <c r="K3" s="78" t="s">
        <v>77</v>
      </c>
      <c r="L3" s="78" t="s">
        <v>222</v>
      </c>
      <c r="M3" s="302" t="s">
        <v>80</v>
      </c>
      <c r="N3" s="303"/>
      <c r="O3" s="303"/>
      <c r="P3" s="303"/>
      <c r="Q3" s="304"/>
      <c r="T3" s="78" t="s">
        <v>78</v>
      </c>
      <c r="U3" s="78" t="s">
        <v>221</v>
      </c>
      <c r="V3" s="305" t="s">
        <v>81</v>
      </c>
      <c r="W3" s="305"/>
      <c r="X3" s="305"/>
      <c r="Y3" s="305"/>
      <c r="Z3" s="305"/>
    </row>
    <row r="4" spans="1:27" ht="14.25" thickBot="1">
      <c r="A4" s="65"/>
      <c r="B4" s="65"/>
      <c r="D4" s="74" t="s">
        <v>223</v>
      </c>
      <c r="E4" s="179">
        <v>1.1299999999999999</v>
      </c>
      <c r="F4" s="24"/>
      <c r="G4" s="72">
        <v>2</v>
      </c>
      <c r="H4" s="178">
        <v>41.25</v>
      </c>
      <c r="K4" s="78" t="s">
        <v>224</v>
      </c>
      <c r="L4" s="78" t="s">
        <v>196</v>
      </c>
      <c r="M4" s="306" t="s">
        <v>60</v>
      </c>
      <c r="N4" s="307"/>
      <c r="O4" s="307"/>
      <c r="P4" s="307"/>
      <c r="Q4" s="308"/>
      <c r="T4" s="78" t="s">
        <v>225</v>
      </c>
      <c r="U4" s="78" t="s">
        <v>196</v>
      </c>
      <c r="V4" s="319" t="s">
        <v>60</v>
      </c>
      <c r="W4" s="319"/>
      <c r="X4" s="319"/>
      <c r="Y4" s="319"/>
      <c r="Z4" s="319"/>
    </row>
    <row r="5" spans="1:27" ht="14.25" thickBot="1">
      <c r="A5" s="65"/>
      <c r="B5" s="65"/>
      <c r="D5" s="74" t="s">
        <v>226</v>
      </c>
      <c r="E5" s="179">
        <v>1.1299999999999999</v>
      </c>
      <c r="F5" s="24"/>
      <c r="G5" s="72">
        <v>3</v>
      </c>
      <c r="H5" s="178">
        <v>25.5</v>
      </c>
      <c r="K5" s="78" t="s">
        <v>227</v>
      </c>
      <c r="L5" s="78" t="s">
        <v>198</v>
      </c>
      <c r="M5" s="309"/>
      <c r="N5" s="310"/>
      <c r="O5" s="310"/>
      <c r="P5" s="310"/>
      <c r="Q5" s="311"/>
      <c r="T5" s="78" t="s">
        <v>227</v>
      </c>
      <c r="U5" s="78" t="s">
        <v>198</v>
      </c>
      <c r="V5" s="319"/>
      <c r="W5" s="319"/>
      <c r="X5" s="319"/>
      <c r="Y5" s="319"/>
      <c r="Z5" s="319"/>
    </row>
    <row r="6" spans="1:27" ht="14.25" thickBot="1">
      <c r="A6" s="64" t="s">
        <v>61</v>
      </c>
      <c r="B6" s="181" t="s">
        <v>270</v>
      </c>
      <c r="D6" s="74" t="s">
        <v>132</v>
      </c>
      <c r="E6" s="179">
        <v>1.1299999999999999</v>
      </c>
      <c r="F6" s="24"/>
      <c r="G6" s="72">
        <v>4</v>
      </c>
      <c r="H6" s="179">
        <v>13.5</v>
      </c>
      <c r="K6" s="78" t="s">
        <v>45</v>
      </c>
      <c r="L6" s="78" t="s">
        <v>197</v>
      </c>
      <c r="M6" s="309"/>
      <c r="N6" s="310"/>
      <c r="O6" s="310"/>
      <c r="P6" s="310"/>
      <c r="Q6" s="311"/>
      <c r="T6" s="78" t="s">
        <v>45</v>
      </c>
      <c r="U6" s="78" t="s">
        <v>197</v>
      </c>
      <c r="V6" s="319"/>
      <c r="W6" s="319"/>
      <c r="X6" s="319"/>
      <c r="Y6" s="319"/>
      <c r="Z6" s="319"/>
    </row>
    <row r="7" spans="1:27" ht="14.25" thickBot="1">
      <c r="A7" s="65" t="s">
        <v>62</v>
      </c>
      <c r="B7" s="182" t="s">
        <v>268</v>
      </c>
      <c r="D7" s="74" t="s">
        <v>228</v>
      </c>
      <c r="E7" s="179">
        <v>1.1299999999999999</v>
      </c>
      <c r="F7" s="24"/>
      <c r="G7" s="72">
        <v>5</v>
      </c>
      <c r="H7" s="179">
        <v>13.5</v>
      </c>
      <c r="K7" s="78" t="s">
        <v>46</v>
      </c>
      <c r="L7" s="78" t="s">
        <v>271</v>
      </c>
      <c r="M7" s="309"/>
      <c r="N7" s="310"/>
      <c r="O7" s="310"/>
      <c r="P7" s="310"/>
      <c r="Q7" s="311"/>
      <c r="T7" s="78" t="s">
        <v>46</v>
      </c>
      <c r="U7" s="78" t="s">
        <v>271</v>
      </c>
      <c r="V7" s="319"/>
      <c r="W7" s="319"/>
      <c r="X7" s="319"/>
      <c r="Y7" s="319"/>
      <c r="Z7" s="319"/>
    </row>
    <row r="8" spans="1:27" ht="14.25" thickBot="1">
      <c r="A8" s="65" t="s">
        <v>70</v>
      </c>
      <c r="B8" s="182" t="s">
        <v>269</v>
      </c>
      <c r="D8" s="74" t="s">
        <v>229</v>
      </c>
      <c r="E8" s="179">
        <v>1.1299999999999999</v>
      </c>
      <c r="F8" s="24"/>
      <c r="G8" s="72">
        <v>6</v>
      </c>
      <c r="H8" s="179">
        <v>30.75</v>
      </c>
      <c r="K8" s="78" t="s">
        <v>94</v>
      </c>
      <c r="L8" s="78" t="s">
        <v>272</v>
      </c>
      <c r="M8" s="312"/>
      <c r="N8" s="313"/>
      <c r="O8" s="313"/>
      <c r="P8" s="313"/>
      <c r="Q8" s="314"/>
      <c r="T8" s="78" t="s">
        <v>120</v>
      </c>
      <c r="U8" s="78" t="s">
        <v>193</v>
      </c>
      <c r="V8" s="305"/>
      <c r="W8" s="305"/>
      <c r="X8" s="305"/>
      <c r="Y8" s="305"/>
      <c r="Z8" s="305"/>
    </row>
    <row r="9" spans="1:27" ht="14.25" thickBot="1">
      <c r="A9" s="65" t="s">
        <v>71</v>
      </c>
      <c r="B9" s="182" t="s">
        <v>218</v>
      </c>
      <c r="D9" s="74" t="s">
        <v>230</v>
      </c>
      <c r="E9" s="179">
        <v>1.1299999999999999</v>
      </c>
      <c r="F9" s="24"/>
      <c r="G9" s="72">
        <v>7</v>
      </c>
      <c r="H9" s="179">
        <v>14.25</v>
      </c>
      <c r="K9" s="78" t="s">
        <v>95</v>
      </c>
      <c r="L9" s="78" t="s">
        <v>273</v>
      </c>
      <c r="M9" s="312"/>
      <c r="N9" s="313"/>
      <c r="O9" s="313"/>
      <c r="P9" s="313"/>
      <c r="Q9" s="314"/>
      <c r="T9" s="78" t="s">
        <v>121</v>
      </c>
      <c r="U9" s="78" t="s">
        <v>200</v>
      </c>
      <c r="V9" s="305"/>
      <c r="W9" s="305"/>
      <c r="X9" s="305"/>
      <c r="Y9" s="305"/>
      <c r="Z9" s="305"/>
    </row>
    <row r="10" spans="1:27" ht="14.25" thickBot="1">
      <c r="A10" s="65" t="s">
        <v>68</v>
      </c>
      <c r="B10" s="182">
        <v>14</v>
      </c>
      <c r="D10" s="74" t="s">
        <v>231</v>
      </c>
      <c r="E10" s="179">
        <v>1.1299999999999999</v>
      </c>
      <c r="F10" s="24"/>
      <c r="G10" s="72">
        <v>8</v>
      </c>
      <c r="H10" s="179">
        <v>25.5</v>
      </c>
      <c r="K10" s="78" t="s">
        <v>10</v>
      </c>
      <c r="L10" s="78" t="s">
        <v>199</v>
      </c>
      <c r="M10" s="312"/>
      <c r="N10" s="315"/>
      <c r="O10" s="315"/>
      <c r="P10" s="315"/>
      <c r="Q10" s="314"/>
      <c r="U10" t="s">
        <v>275</v>
      </c>
    </row>
    <row r="11" spans="1:27" ht="14.25" thickBot="1">
      <c r="A11" s="65" t="s">
        <v>64</v>
      </c>
      <c r="B11" s="182">
        <v>1</v>
      </c>
      <c r="D11" s="74" t="s">
        <v>232</v>
      </c>
      <c r="E11" s="179">
        <v>1.1299999999999999</v>
      </c>
      <c r="F11" s="24"/>
      <c r="G11" s="72">
        <v>9</v>
      </c>
      <c r="H11" s="179">
        <v>55.5</v>
      </c>
      <c r="K11" s="78" t="s">
        <v>11</v>
      </c>
      <c r="L11" s="78" t="s">
        <v>274</v>
      </c>
      <c r="M11" s="316"/>
      <c r="N11" s="317"/>
      <c r="O11" s="317"/>
      <c r="P11" s="317"/>
      <c r="Q11" s="318"/>
      <c r="U11" t="s">
        <v>276</v>
      </c>
    </row>
    <row r="12" spans="1:27" ht="14.25" thickBot="1">
      <c r="A12" s="65" t="s">
        <v>65</v>
      </c>
      <c r="B12" s="182">
        <v>4</v>
      </c>
      <c r="D12" s="74" t="s">
        <v>233</v>
      </c>
      <c r="E12" s="179">
        <v>1.1299999999999999</v>
      </c>
      <c r="F12" s="24"/>
      <c r="G12" s="72">
        <v>10</v>
      </c>
      <c r="H12" s="179">
        <v>44.25</v>
      </c>
      <c r="K12" t="s">
        <v>168</v>
      </c>
      <c r="T12" t="s">
        <v>122</v>
      </c>
    </row>
    <row r="13" spans="1:27" ht="27.75" customHeight="1" thickBot="1">
      <c r="A13" s="66" t="s">
        <v>66</v>
      </c>
      <c r="B13" s="183">
        <v>1</v>
      </c>
      <c r="D13" s="74" t="s">
        <v>234</v>
      </c>
      <c r="E13" s="179">
        <v>19.13</v>
      </c>
      <c r="F13" s="24"/>
      <c r="G13" s="72">
        <v>11</v>
      </c>
      <c r="H13" s="179">
        <v>36.75</v>
      </c>
      <c r="K13" s="293" t="s">
        <v>145</v>
      </c>
      <c r="L13" s="294"/>
      <c r="M13" s="295" t="s">
        <v>146</v>
      </c>
      <c r="N13" s="296"/>
      <c r="O13" s="297"/>
      <c r="P13" s="298" t="s">
        <v>50</v>
      </c>
      <c r="Q13" s="300" t="s">
        <v>55</v>
      </c>
      <c r="R13" s="321" t="s">
        <v>56</v>
      </c>
      <c r="T13" s="293" t="s">
        <v>145</v>
      </c>
      <c r="U13" s="294"/>
      <c r="V13" s="295" t="s">
        <v>146</v>
      </c>
      <c r="W13" s="296"/>
      <c r="X13" s="297"/>
      <c r="Y13" s="298" t="s">
        <v>50</v>
      </c>
      <c r="Z13" s="300" t="s">
        <v>55</v>
      </c>
      <c r="AA13" s="321" t="s">
        <v>56</v>
      </c>
    </row>
    <row r="14" spans="1:27" ht="14.25" thickBot="1">
      <c r="A14" s="65" t="s">
        <v>107</v>
      </c>
      <c r="B14" s="182">
        <v>0</v>
      </c>
      <c r="D14" s="74" t="s">
        <v>235</v>
      </c>
      <c r="E14" s="179">
        <v>12.5</v>
      </c>
      <c r="F14" s="24"/>
      <c r="G14" s="72">
        <v>12</v>
      </c>
      <c r="H14" s="179">
        <v>76.5</v>
      </c>
      <c r="K14" s="95" t="s">
        <v>0</v>
      </c>
      <c r="L14" s="96"/>
      <c r="M14" s="95" t="s">
        <v>0</v>
      </c>
      <c r="N14" s="97"/>
      <c r="O14" s="96" t="s">
        <v>73</v>
      </c>
      <c r="P14" s="299"/>
      <c r="Q14" s="301"/>
      <c r="R14" s="323"/>
      <c r="T14" s="98" t="s">
        <v>0</v>
      </c>
      <c r="U14" s="99"/>
      <c r="V14" s="95" t="s">
        <v>0</v>
      </c>
      <c r="W14" s="97"/>
      <c r="X14" s="96" t="s">
        <v>73</v>
      </c>
      <c r="Y14" s="324"/>
      <c r="Z14" s="320"/>
      <c r="AA14" s="322"/>
    </row>
    <row r="15" spans="1:27" ht="27.75" thickBot="1">
      <c r="A15" s="65" t="s">
        <v>108</v>
      </c>
      <c r="B15" s="182">
        <v>0</v>
      </c>
      <c r="D15" s="74" t="s">
        <v>236</v>
      </c>
      <c r="E15" s="179">
        <v>14.5</v>
      </c>
      <c r="F15" s="24"/>
      <c r="G15" s="72">
        <v>13</v>
      </c>
      <c r="H15" s="179">
        <v>21</v>
      </c>
      <c r="K15" s="122" t="s">
        <v>177</v>
      </c>
      <c r="L15" s="123" t="s">
        <v>191</v>
      </c>
      <c r="M15" s="123" t="s">
        <v>174</v>
      </c>
      <c r="N15" s="123" t="s">
        <v>104</v>
      </c>
      <c r="O15" s="123">
        <v>2</v>
      </c>
      <c r="P15" s="123" t="s">
        <v>237</v>
      </c>
      <c r="Q15" s="123"/>
      <c r="R15" s="124"/>
      <c r="T15" s="166" t="s">
        <v>238</v>
      </c>
      <c r="U15" s="167" t="s">
        <v>196</v>
      </c>
      <c r="V15" s="166" t="s">
        <v>239</v>
      </c>
      <c r="W15" s="168" t="s">
        <v>240</v>
      </c>
      <c r="X15" s="169">
        <v>1</v>
      </c>
      <c r="Y15" s="109" t="s">
        <v>241</v>
      </c>
      <c r="Z15" s="110" t="s">
        <v>239</v>
      </c>
      <c r="AA15" s="44" t="s">
        <v>58</v>
      </c>
    </row>
    <row r="16" spans="1:27" ht="27.75" thickBot="1">
      <c r="A16" s="65" t="s">
        <v>171</v>
      </c>
      <c r="B16" s="184"/>
      <c r="D16" s="74" t="s">
        <v>242</v>
      </c>
      <c r="E16" s="179">
        <v>27.25</v>
      </c>
      <c r="F16" s="24"/>
      <c r="G16" s="72">
        <v>14</v>
      </c>
      <c r="H16" s="179">
        <v>30.75</v>
      </c>
      <c r="K16" s="12" t="s">
        <v>82</v>
      </c>
      <c r="L16" s="90" t="s">
        <v>285</v>
      </c>
      <c r="M16" s="12" t="s">
        <v>44</v>
      </c>
      <c r="N16" s="27" t="s">
        <v>132</v>
      </c>
      <c r="O16" s="15">
        <v>3</v>
      </c>
      <c r="P16" s="18" t="s">
        <v>51</v>
      </c>
      <c r="Q16" s="13" t="s">
        <v>87</v>
      </c>
      <c r="R16" s="14" t="s">
        <v>59</v>
      </c>
      <c r="T16" s="8" t="s">
        <v>4</v>
      </c>
      <c r="U16" s="82" t="s">
        <v>192</v>
      </c>
      <c r="V16" s="8" t="s">
        <v>47</v>
      </c>
      <c r="W16" s="25" t="s">
        <v>243</v>
      </c>
      <c r="X16" s="9">
        <v>1</v>
      </c>
      <c r="Y16" s="19" t="s">
        <v>244</v>
      </c>
      <c r="Z16" s="5" t="s">
        <v>245</v>
      </c>
      <c r="AA16" s="6"/>
    </row>
    <row r="17" spans="1:27" ht="14.25" thickBot="1">
      <c r="A17" s="66" t="s">
        <v>172</v>
      </c>
      <c r="B17" s="186"/>
      <c r="D17" s="74" t="s">
        <v>246</v>
      </c>
      <c r="E17" s="179">
        <v>3.25</v>
      </c>
      <c r="F17" s="24"/>
      <c r="G17" s="72">
        <v>15</v>
      </c>
      <c r="H17" s="179">
        <v>14.25</v>
      </c>
      <c r="T17" s="10" t="s">
        <v>5</v>
      </c>
      <c r="U17" s="81" t="s">
        <v>278</v>
      </c>
      <c r="V17" s="164" t="s">
        <v>179</v>
      </c>
      <c r="W17" s="165"/>
      <c r="X17" s="7"/>
      <c r="Y17" s="17" t="s">
        <v>247</v>
      </c>
      <c r="Z17" s="1"/>
      <c r="AA17" s="11"/>
    </row>
    <row r="18" spans="1:27" ht="14.25" thickBot="1">
      <c r="A18" s="125" t="s">
        <v>169</v>
      </c>
      <c r="B18" s="188"/>
      <c r="D18" s="74" t="s">
        <v>248</v>
      </c>
      <c r="E18" s="179">
        <v>5.88</v>
      </c>
      <c r="F18" s="24"/>
      <c r="G18" s="72">
        <v>16</v>
      </c>
      <c r="H18" s="179">
        <v>13.5</v>
      </c>
      <c r="T18" s="4" t="s">
        <v>6</v>
      </c>
      <c r="U18" s="80" t="s">
        <v>279</v>
      </c>
      <c r="V18" s="8" t="s">
        <v>47</v>
      </c>
      <c r="W18" s="25" t="s">
        <v>104</v>
      </c>
      <c r="X18" s="9">
        <v>1</v>
      </c>
      <c r="Y18" s="170" t="s">
        <v>244</v>
      </c>
      <c r="Z18" s="5" t="s">
        <v>245</v>
      </c>
      <c r="AA18" s="6"/>
    </row>
    <row r="19" spans="1:27" ht="14.25" thickBot="1">
      <c r="A19" s="65" t="s">
        <v>170</v>
      </c>
      <c r="B19" s="182"/>
      <c r="D19" s="74" t="s">
        <v>249</v>
      </c>
      <c r="E19" s="179">
        <v>6</v>
      </c>
      <c r="F19" s="24"/>
      <c r="G19" s="72">
        <v>17</v>
      </c>
      <c r="H19" s="179">
        <v>13.5</v>
      </c>
      <c r="T19" s="10" t="s">
        <v>7</v>
      </c>
      <c r="U19" s="81" t="s">
        <v>280</v>
      </c>
      <c r="V19" s="10" t="s">
        <v>179</v>
      </c>
      <c r="W19" s="26"/>
      <c r="X19" s="11"/>
      <c r="Y19" s="171" t="s">
        <v>247</v>
      </c>
      <c r="Z19" s="1"/>
      <c r="AA19" s="11"/>
    </row>
    <row r="20" spans="1:27" ht="14.25" thickBot="1">
      <c r="A20" s="65" t="s">
        <v>65</v>
      </c>
      <c r="B20" s="182"/>
      <c r="D20" s="74" t="s">
        <v>250</v>
      </c>
      <c r="E20" s="179">
        <v>8.3800000000000008</v>
      </c>
      <c r="F20" s="24"/>
      <c r="G20" s="72">
        <v>18</v>
      </c>
      <c r="H20" s="179">
        <v>13.5</v>
      </c>
      <c r="T20" s="10" t="s">
        <v>8</v>
      </c>
      <c r="U20" s="81" t="s">
        <v>281</v>
      </c>
      <c r="V20" s="10" t="s">
        <v>8</v>
      </c>
      <c r="W20" s="26" t="s">
        <v>134</v>
      </c>
      <c r="X20" s="11">
        <v>1</v>
      </c>
      <c r="Y20" s="171" t="s">
        <v>52</v>
      </c>
      <c r="Z20" s="1" t="s">
        <v>160</v>
      </c>
      <c r="AA20" s="11"/>
    </row>
    <row r="21" spans="1:27" ht="29.25" customHeight="1" thickBot="1">
      <c r="A21" s="65" t="s">
        <v>66</v>
      </c>
      <c r="B21" s="182"/>
      <c r="D21" s="74" t="s">
        <v>251</v>
      </c>
      <c r="E21" s="179">
        <v>8.3800000000000008</v>
      </c>
      <c r="F21" s="24"/>
      <c r="G21" s="72">
        <v>19</v>
      </c>
      <c r="H21" s="179">
        <v>16.5</v>
      </c>
      <c r="T21" s="10" t="s">
        <v>9</v>
      </c>
      <c r="U21" s="81" t="s">
        <v>195</v>
      </c>
      <c r="V21" s="10" t="s">
        <v>180</v>
      </c>
      <c r="W21" s="26" t="s">
        <v>134</v>
      </c>
      <c r="X21" s="11">
        <v>2</v>
      </c>
      <c r="Y21" s="171" t="s">
        <v>252</v>
      </c>
      <c r="Z21" s="1" t="s">
        <v>160</v>
      </c>
      <c r="AA21" s="11"/>
    </row>
    <row r="22" spans="1:27" ht="27.75" customHeight="1" thickBot="1">
      <c r="A22" s="67" t="s">
        <v>184</v>
      </c>
      <c r="B22" s="185"/>
      <c r="D22" s="74" t="s">
        <v>253</v>
      </c>
      <c r="E22" s="179">
        <v>8.3800000000000008</v>
      </c>
      <c r="F22" s="24"/>
      <c r="G22" s="72">
        <v>20</v>
      </c>
      <c r="H22" s="179">
        <v>51.75</v>
      </c>
      <c r="T22" s="10" t="s">
        <v>10</v>
      </c>
      <c r="U22" s="81" t="s">
        <v>199</v>
      </c>
      <c r="V22" s="10" t="s">
        <v>10</v>
      </c>
      <c r="W22" s="26" t="s">
        <v>85</v>
      </c>
      <c r="X22" s="11">
        <v>1</v>
      </c>
      <c r="Y22" s="171" t="s">
        <v>254</v>
      </c>
      <c r="Z22" s="1" t="s">
        <v>75</v>
      </c>
      <c r="AA22" s="11"/>
    </row>
    <row r="23" spans="1:27" ht="14.25" thickBot="1">
      <c r="A23" s="64" t="s">
        <v>219</v>
      </c>
      <c r="B23" s="187">
        <v>3</v>
      </c>
      <c r="D23" s="74" t="s">
        <v>255</v>
      </c>
      <c r="E23" s="179">
        <v>8.3800000000000008</v>
      </c>
      <c r="F23" s="24"/>
      <c r="G23" s="72">
        <v>21</v>
      </c>
      <c r="H23" s="179">
        <v>19.5</v>
      </c>
      <c r="T23" s="10" t="s">
        <v>11</v>
      </c>
      <c r="U23" s="81" t="s">
        <v>274</v>
      </c>
      <c r="V23" s="10" t="s">
        <v>181</v>
      </c>
      <c r="W23" s="26" t="s">
        <v>85</v>
      </c>
      <c r="X23" s="11"/>
      <c r="Y23" s="171" t="s">
        <v>256</v>
      </c>
      <c r="Z23" s="1"/>
      <c r="AA23" s="11"/>
    </row>
    <row r="24" spans="1:27" ht="14.25" thickBot="1">
      <c r="A24" s="67" t="s">
        <v>220</v>
      </c>
      <c r="B24" s="185">
        <v>5</v>
      </c>
      <c r="D24" s="74" t="s">
        <v>257</v>
      </c>
      <c r="E24" s="179">
        <v>8.3800000000000008</v>
      </c>
      <c r="F24" s="24"/>
      <c r="G24" s="72">
        <v>22</v>
      </c>
      <c r="H24" s="179">
        <v>31.5</v>
      </c>
      <c r="T24" s="10" t="s">
        <v>12</v>
      </c>
      <c r="U24" s="81" t="s">
        <v>282</v>
      </c>
      <c r="V24" s="10" t="s">
        <v>12</v>
      </c>
      <c r="W24" s="26" t="s">
        <v>135</v>
      </c>
      <c r="X24" s="11">
        <v>1</v>
      </c>
      <c r="Y24" s="171" t="s">
        <v>258</v>
      </c>
      <c r="Z24" s="1" t="s">
        <v>86</v>
      </c>
      <c r="AA24" s="11"/>
    </row>
    <row r="25" spans="1:27" ht="14.25" thickBot="1">
      <c r="D25" s="74" t="s">
        <v>259</v>
      </c>
      <c r="E25" s="179">
        <v>8.3800000000000008</v>
      </c>
      <c r="F25" s="24"/>
      <c r="G25" s="72">
        <v>23</v>
      </c>
      <c r="H25" s="179">
        <v>28.5</v>
      </c>
      <c r="T25" s="10" t="s">
        <v>13</v>
      </c>
      <c r="U25" s="81" t="s">
        <v>283</v>
      </c>
      <c r="V25" s="10" t="s">
        <v>182</v>
      </c>
      <c r="W25" s="26" t="s">
        <v>135</v>
      </c>
      <c r="X25" s="11">
        <v>2</v>
      </c>
      <c r="Y25" s="171" t="s">
        <v>260</v>
      </c>
      <c r="Z25" s="1" t="s">
        <v>86</v>
      </c>
      <c r="AA25" s="11"/>
    </row>
    <row r="26" spans="1:27" ht="27.75" thickBot="1">
      <c r="D26" s="74" t="s">
        <v>261</v>
      </c>
      <c r="E26" s="179">
        <v>8.3800000000000008</v>
      </c>
      <c r="F26" s="24"/>
      <c r="G26" s="72">
        <v>24</v>
      </c>
      <c r="H26" s="179">
        <v>28.5</v>
      </c>
      <c r="T26" s="10" t="s">
        <v>14</v>
      </c>
      <c r="U26" s="81" t="s">
        <v>275</v>
      </c>
      <c r="V26" s="10" t="s">
        <v>14</v>
      </c>
      <c r="W26" s="26" t="s">
        <v>129</v>
      </c>
      <c r="X26" s="11">
        <v>1</v>
      </c>
      <c r="Y26" s="171" t="s">
        <v>262</v>
      </c>
      <c r="Z26" s="2"/>
      <c r="AA26" s="23" t="s">
        <v>88</v>
      </c>
    </row>
    <row r="27" spans="1:27" ht="27.75" thickBot="1">
      <c r="D27" s="74" t="s">
        <v>263</v>
      </c>
      <c r="E27" s="179">
        <v>8.3800000000000008</v>
      </c>
      <c r="F27" s="24"/>
      <c r="G27" s="72">
        <v>25</v>
      </c>
      <c r="H27" s="179">
        <v>26.25</v>
      </c>
      <c r="T27" s="10" t="s">
        <v>15</v>
      </c>
      <c r="U27" s="81" t="s">
        <v>276</v>
      </c>
      <c r="V27" s="10" t="s">
        <v>183</v>
      </c>
      <c r="W27" s="26" t="s">
        <v>188</v>
      </c>
      <c r="X27" s="11">
        <v>2</v>
      </c>
      <c r="Y27" s="171" t="s">
        <v>264</v>
      </c>
      <c r="Z27" s="33"/>
      <c r="AA27" s="23" t="s">
        <v>88</v>
      </c>
    </row>
    <row r="28" spans="1:27" ht="68.25" thickBot="1">
      <c r="D28" s="76" t="s">
        <v>265</v>
      </c>
      <c r="E28" s="180">
        <v>8.3800000000000008</v>
      </c>
      <c r="F28" s="24"/>
      <c r="G28" s="72">
        <v>26</v>
      </c>
      <c r="H28" s="179">
        <v>17.25</v>
      </c>
      <c r="T28" s="34" t="s">
        <v>167</v>
      </c>
      <c r="U28" s="160" t="s">
        <v>194</v>
      </c>
      <c r="V28" s="36" t="s">
        <v>167</v>
      </c>
      <c r="W28" s="36" t="s">
        <v>130</v>
      </c>
      <c r="X28" s="37">
        <v>1</v>
      </c>
      <c r="Y28" s="172" t="s">
        <v>52</v>
      </c>
      <c r="Z28" s="1" t="s">
        <v>450</v>
      </c>
      <c r="AA28" s="23" t="s">
        <v>185</v>
      </c>
    </row>
    <row r="29" spans="1:27" ht="27" customHeight="1" thickBot="1">
      <c r="E29" s="177">
        <v>8.3800000000000008</v>
      </c>
      <c r="G29" s="72">
        <v>27</v>
      </c>
      <c r="H29" s="179">
        <v>34.5</v>
      </c>
      <c r="T29" s="32" t="s">
        <v>209</v>
      </c>
      <c r="U29" s="161" t="s">
        <v>284</v>
      </c>
      <c r="V29" s="162" t="s">
        <v>209</v>
      </c>
      <c r="W29" s="162" t="s">
        <v>266</v>
      </c>
      <c r="X29" s="163">
        <v>1</v>
      </c>
      <c r="Y29" s="173" t="s">
        <v>267</v>
      </c>
      <c r="Z29" s="43"/>
      <c r="AA29" s="7"/>
    </row>
    <row r="30" spans="1:27" ht="14.25" thickBot="1">
      <c r="E30" s="177">
        <v>8.3800000000000008</v>
      </c>
      <c r="G30" s="72">
        <v>28</v>
      </c>
      <c r="H30" s="179">
        <v>79.5</v>
      </c>
    </row>
    <row r="31" spans="1:27" ht="14.25" thickBot="1">
      <c r="E31" s="177">
        <v>8.3800000000000008</v>
      </c>
      <c r="G31" s="72">
        <v>29</v>
      </c>
      <c r="H31" s="179">
        <v>13.5</v>
      </c>
    </row>
    <row r="32" spans="1:27">
      <c r="E32" s="177">
        <v>8.3800000000000008</v>
      </c>
      <c r="G32" s="72">
        <v>30</v>
      </c>
      <c r="H32" s="179">
        <v>13.5</v>
      </c>
    </row>
    <row r="33" spans="5:8">
      <c r="E33" s="177">
        <v>8.3800000000000008</v>
      </c>
      <c r="G33" s="74"/>
      <c r="H33" s="179">
        <v>13.5</v>
      </c>
    </row>
    <row r="34" spans="5:8">
      <c r="E34" s="177">
        <v>8.3800000000000008</v>
      </c>
      <c r="G34" s="74"/>
      <c r="H34" s="179">
        <v>38.25</v>
      </c>
    </row>
    <row r="35" spans="5:8">
      <c r="E35" s="177">
        <v>8.3800000000000008</v>
      </c>
      <c r="G35" s="74"/>
      <c r="H35" s="179">
        <v>46.5</v>
      </c>
    </row>
    <row r="36" spans="5:8" ht="28.5" customHeight="1">
      <c r="E36" s="177">
        <v>8.3800000000000008</v>
      </c>
      <c r="G36" s="74"/>
      <c r="H36" s="179">
        <v>20.25</v>
      </c>
    </row>
    <row r="37" spans="5:8" ht="27.75" customHeight="1">
      <c r="E37" s="177">
        <v>8.3800000000000008</v>
      </c>
      <c r="G37" s="74"/>
      <c r="H37" s="179">
        <v>29.25</v>
      </c>
    </row>
    <row r="38" spans="5:8" ht="14.25" thickBot="1">
      <c r="E38" s="177">
        <v>8.3800000000000008</v>
      </c>
      <c r="G38" s="76"/>
      <c r="H38" s="179">
        <v>23.25</v>
      </c>
    </row>
    <row r="39" spans="5:8">
      <c r="E39" s="177">
        <v>8.3800000000000008</v>
      </c>
      <c r="H39" s="177">
        <v>52.5</v>
      </c>
    </row>
    <row r="40" spans="5:8">
      <c r="E40" s="177">
        <v>8.3800000000000008</v>
      </c>
      <c r="H40" s="177">
        <v>13.5</v>
      </c>
    </row>
    <row r="41" spans="5:8">
      <c r="E41" s="177">
        <v>8.3800000000000008</v>
      </c>
      <c r="H41" s="177">
        <v>13.5</v>
      </c>
    </row>
    <row r="42" spans="5:8">
      <c r="E42" s="177">
        <v>8.3800000000000008</v>
      </c>
      <c r="H42" s="177">
        <v>13.5</v>
      </c>
    </row>
    <row r="43" spans="5:8">
      <c r="E43" s="177">
        <v>8.3800000000000008</v>
      </c>
      <c r="H43" s="177">
        <v>13.5</v>
      </c>
    </row>
    <row r="44" spans="5:8" ht="26.25" customHeight="1">
      <c r="E44" s="177">
        <v>8.3800000000000008</v>
      </c>
      <c r="H44" s="177">
        <v>13.5</v>
      </c>
    </row>
    <row r="45" spans="5:8">
      <c r="E45" s="177">
        <v>8.3800000000000008</v>
      </c>
      <c r="H45" s="177">
        <v>13.5</v>
      </c>
    </row>
    <row r="46" spans="5:8">
      <c r="E46" s="177">
        <v>8.3800000000000008</v>
      </c>
      <c r="H46" s="177">
        <v>13.5</v>
      </c>
    </row>
    <row r="47" spans="5:8">
      <c r="H47" s="177">
        <v>22.5</v>
      </c>
    </row>
    <row r="48" spans="5:8">
      <c r="H48" s="177">
        <v>25.5</v>
      </c>
    </row>
    <row r="49" spans="8:8">
      <c r="H49" s="177">
        <v>25.5</v>
      </c>
    </row>
    <row r="50" spans="8:8">
      <c r="H50" s="177">
        <v>22.5</v>
      </c>
    </row>
    <row r="51" spans="8:8">
      <c r="H51" s="177">
        <v>139.5</v>
      </c>
    </row>
    <row r="52" spans="8:8">
      <c r="H52" s="177">
        <v>182.25</v>
      </c>
    </row>
    <row r="53" spans="8:8">
      <c r="H53" s="177">
        <v>13.5</v>
      </c>
    </row>
    <row r="54" spans="8:8">
      <c r="H54" s="177">
        <v>13.5</v>
      </c>
    </row>
    <row r="55" spans="8:8">
      <c r="H55" s="177">
        <v>13.5</v>
      </c>
    </row>
    <row r="56" spans="8:8">
      <c r="H56" s="177">
        <v>13.5</v>
      </c>
    </row>
    <row r="57" spans="8:8">
      <c r="H57" s="177">
        <v>13.5</v>
      </c>
    </row>
    <row r="58" spans="8:8">
      <c r="H58" s="177">
        <v>13.5</v>
      </c>
    </row>
    <row r="59" spans="8:8">
      <c r="H59" s="177">
        <v>17.25</v>
      </c>
    </row>
    <row r="60" spans="8:8">
      <c r="H60" s="177">
        <v>13.5</v>
      </c>
    </row>
    <row r="61" spans="8:8">
      <c r="H61" s="177">
        <v>13.5</v>
      </c>
    </row>
    <row r="62" spans="8:8">
      <c r="H62" s="177">
        <v>13.5</v>
      </c>
    </row>
    <row r="63" spans="8:8">
      <c r="H63" s="177">
        <v>28.5</v>
      </c>
    </row>
    <row r="64" spans="8:8">
      <c r="H64" s="177">
        <v>28.5</v>
      </c>
    </row>
    <row r="65" spans="8:8">
      <c r="H65" s="177">
        <v>28.5</v>
      </c>
    </row>
    <row r="66" spans="8:8">
      <c r="H66" s="177">
        <v>28.5</v>
      </c>
    </row>
    <row r="67" spans="8:8">
      <c r="H67" s="177">
        <v>28.5</v>
      </c>
    </row>
    <row r="68" spans="8:8">
      <c r="H68" s="177">
        <v>28.5</v>
      </c>
    </row>
    <row r="69" spans="8:8">
      <c r="H69" s="177">
        <v>45</v>
      </c>
    </row>
    <row r="70" spans="8:8">
      <c r="H70" s="177">
        <v>18</v>
      </c>
    </row>
    <row r="71" spans="8:8">
      <c r="H71" s="177">
        <v>28.5</v>
      </c>
    </row>
    <row r="72" spans="8:8">
      <c r="H72" s="177">
        <v>28.5</v>
      </c>
    </row>
    <row r="73" spans="8:8">
      <c r="H73" s="177">
        <v>28.5</v>
      </c>
    </row>
    <row r="74" spans="8:8">
      <c r="H74" s="177">
        <v>28.5</v>
      </c>
    </row>
    <row r="75" spans="8:8">
      <c r="H75" s="177">
        <v>23.25</v>
      </c>
    </row>
    <row r="76" spans="8:8">
      <c r="H76" s="177">
        <v>28.5</v>
      </c>
    </row>
    <row r="77" spans="8:8">
      <c r="H77" s="177">
        <v>28.5</v>
      </c>
    </row>
    <row r="78" spans="8:8">
      <c r="H78" s="177">
        <v>28.5</v>
      </c>
    </row>
    <row r="79" spans="8:8">
      <c r="H79" s="177">
        <v>28.5</v>
      </c>
    </row>
    <row r="80" spans="8:8">
      <c r="H80" s="177">
        <v>28.5</v>
      </c>
    </row>
    <row r="81" spans="8:8">
      <c r="H81" s="177">
        <v>28.5</v>
      </c>
    </row>
    <row r="82" spans="8:8">
      <c r="H82" s="177">
        <v>28.5</v>
      </c>
    </row>
    <row r="83" spans="8:8">
      <c r="H83" s="177">
        <v>28.5</v>
      </c>
    </row>
    <row r="84" spans="8:8">
      <c r="H84" s="177">
        <v>28.5</v>
      </c>
    </row>
    <row r="85" spans="8:8">
      <c r="H85" s="177">
        <v>28.5</v>
      </c>
    </row>
    <row r="86" spans="8:8">
      <c r="H86" s="177">
        <v>28.5</v>
      </c>
    </row>
    <row r="87" spans="8:8">
      <c r="H87" s="177">
        <v>28.5</v>
      </c>
    </row>
    <row r="88" spans="8:8">
      <c r="H88" s="177">
        <v>28.5</v>
      </c>
    </row>
    <row r="89" spans="8:8">
      <c r="H89" s="177">
        <v>28.5</v>
      </c>
    </row>
    <row r="90" spans="8:8">
      <c r="H90" s="177">
        <v>28.5</v>
      </c>
    </row>
    <row r="91" spans="8:8">
      <c r="H91" s="177">
        <v>28.5</v>
      </c>
    </row>
    <row r="92" spans="8:8">
      <c r="H92" s="177">
        <v>36</v>
      </c>
    </row>
  </sheetData>
  <mergeCells count="14">
    <mergeCell ref="M3:Q3"/>
    <mergeCell ref="V3:Z3"/>
    <mergeCell ref="M4:Q11"/>
    <mergeCell ref="V4:Z9"/>
    <mergeCell ref="K13:L13"/>
    <mergeCell ref="M13:O13"/>
    <mergeCell ref="P13:P14"/>
    <mergeCell ref="Q13:Q14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5"/>
  <sheetViews>
    <sheetView topLeftCell="S18" workbookViewId="0">
      <selection activeCell="T29" sqref="T29:AA30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1" t="s">
        <v>144</v>
      </c>
    </row>
    <row r="2" spans="1:27" ht="13.5" customHeight="1" thickBot="1">
      <c r="A2" s="62" t="s">
        <v>1</v>
      </c>
      <c r="B2" s="63" t="s">
        <v>63</v>
      </c>
      <c r="C2" t="s">
        <v>2</v>
      </c>
      <c r="F2" t="s">
        <v>74</v>
      </c>
      <c r="J2" t="s">
        <v>3</v>
      </c>
      <c r="S2" t="s">
        <v>16</v>
      </c>
    </row>
    <row r="3" spans="1:27" ht="14.25" thickBot="1">
      <c r="A3" s="64"/>
      <c r="B3" s="108"/>
      <c r="D3" s="72" t="s">
        <v>299</v>
      </c>
      <c r="E3" s="73">
        <v>3.13</v>
      </c>
      <c r="F3" s="24"/>
      <c r="G3" s="72">
        <v>1</v>
      </c>
      <c r="H3" s="73">
        <v>13</v>
      </c>
      <c r="K3" s="78" t="s">
        <v>77</v>
      </c>
      <c r="L3" s="78" t="s">
        <v>222</v>
      </c>
      <c r="M3" s="302" t="s">
        <v>80</v>
      </c>
      <c r="N3" s="303"/>
      <c r="O3" s="303"/>
      <c r="P3" s="303"/>
      <c r="Q3" s="304"/>
      <c r="T3" s="78" t="s">
        <v>78</v>
      </c>
      <c r="U3" s="78" t="s">
        <v>300</v>
      </c>
      <c r="V3" s="305" t="s">
        <v>81</v>
      </c>
      <c r="W3" s="305"/>
      <c r="X3" s="305"/>
      <c r="Y3" s="305"/>
      <c r="Z3" s="305"/>
    </row>
    <row r="4" spans="1:27" ht="14.25" thickBot="1">
      <c r="A4" s="65"/>
      <c r="B4" s="60"/>
      <c r="D4" s="74" t="s">
        <v>223</v>
      </c>
      <c r="E4" s="75">
        <v>26.75</v>
      </c>
      <c r="F4" s="24"/>
      <c r="G4" s="74">
        <v>2</v>
      </c>
      <c r="H4" s="73">
        <v>15</v>
      </c>
      <c r="K4" s="78" t="s">
        <v>224</v>
      </c>
      <c r="L4" s="78" t="s">
        <v>301</v>
      </c>
      <c r="M4" s="306" t="s">
        <v>60</v>
      </c>
      <c r="N4" s="307"/>
      <c r="O4" s="307"/>
      <c r="P4" s="307"/>
      <c r="Q4" s="308"/>
      <c r="T4" s="78" t="s">
        <v>225</v>
      </c>
      <c r="U4" s="78" t="s">
        <v>302</v>
      </c>
      <c r="V4" s="306" t="s">
        <v>159</v>
      </c>
      <c r="W4" s="307"/>
      <c r="X4" s="307"/>
      <c r="Y4" s="307"/>
      <c r="Z4" s="307"/>
    </row>
    <row r="5" spans="1:27">
      <c r="A5" s="65"/>
      <c r="B5" s="47"/>
      <c r="D5" s="74" t="s">
        <v>303</v>
      </c>
      <c r="E5" s="75">
        <v>26.38</v>
      </c>
      <c r="F5" s="24"/>
      <c r="G5" s="74">
        <v>3</v>
      </c>
      <c r="H5" s="73">
        <v>28.5</v>
      </c>
      <c r="K5" s="78" t="s">
        <v>304</v>
      </c>
      <c r="L5" s="78" t="s">
        <v>305</v>
      </c>
      <c r="M5" s="309"/>
      <c r="N5" s="310"/>
      <c r="O5" s="310"/>
      <c r="P5" s="310"/>
      <c r="Q5" s="311"/>
      <c r="T5" s="78" t="s">
        <v>304</v>
      </c>
      <c r="U5" s="78" t="s">
        <v>306</v>
      </c>
      <c r="V5" s="309"/>
      <c r="W5" s="310"/>
      <c r="X5" s="310"/>
      <c r="Y5" s="310"/>
      <c r="Z5" s="310"/>
    </row>
    <row r="6" spans="1:27">
      <c r="A6" s="64" t="s">
        <v>61</v>
      </c>
      <c r="B6" s="68" t="s">
        <v>125</v>
      </c>
      <c r="D6" s="74" t="s">
        <v>132</v>
      </c>
      <c r="E6" s="75">
        <v>13.38</v>
      </c>
      <c r="F6" s="24"/>
      <c r="G6" s="74">
        <v>4</v>
      </c>
      <c r="H6" s="75">
        <v>27</v>
      </c>
      <c r="K6" s="78" t="s">
        <v>45</v>
      </c>
      <c r="L6" s="78" t="s">
        <v>307</v>
      </c>
      <c r="M6" s="309"/>
      <c r="N6" s="310"/>
      <c r="O6" s="310"/>
      <c r="P6" s="310"/>
      <c r="Q6" s="311"/>
      <c r="T6" s="78" t="s">
        <v>45</v>
      </c>
      <c r="U6" s="78" t="s">
        <v>309</v>
      </c>
      <c r="V6" s="309"/>
      <c r="W6" s="310"/>
      <c r="X6" s="310"/>
      <c r="Y6" s="310"/>
      <c r="Z6" s="310"/>
    </row>
    <row r="7" spans="1:27">
      <c r="A7" s="65" t="s">
        <v>62</v>
      </c>
      <c r="B7" s="47" t="s">
        <v>67</v>
      </c>
      <c r="D7" s="74" t="s">
        <v>54</v>
      </c>
      <c r="E7" s="75">
        <v>14</v>
      </c>
      <c r="F7" s="24"/>
      <c r="G7" s="74">
        <v>5</v>
      </c>
      <c r="H7" s="75">
        <v>21.75</v>
      </c>
      <c r="K7" s="78" t="s">
        <v>46</v>
      </c>
      <c r="L7" s="78" t="s">
        <v>310</v>
      </c>
      <c r="M7" s="309"/>
      <c r="N7" s="310"/>
      <c r="O7" s="310"/>
      <c r="P7" s="310"/>
      <c r="Q7" s="311"/>
      <c r="T7" s="78" t="s">
        <v>46</v>
      </c>
      <c r="U7" s="78" t="s">
        <v>312</v>
      </c>
      <c r="V7" s="309"/>
      <c r="W7" s="310"/>
      <c r="X7" s="310"/>
      <c r="Y7" s="310"/>
      <c r="Z7" s="310"/>
    </row>
    <row r="8" spans="1:27">
      <c r="A8" s="65" t="s">
        <v>70</v>
      </c>
      <c r="B8" s="47" t="s">
        <v>72</v>
      </c>
      <c r="D8" s="74" t="s">
        <v>229</v>
      </c>
      <c r="E8" s="75">
        <v>16.63</v>
      </c>
      <c r="F8" s="24"/>
      <c r="G8" s="74">
        <v>6</v>
      </c>
      <c r="H8" s="75">
        <v>15</v>
      </c>
      <c r="K8" s="78" t="s">
        <v>94</v>
      </c>
      <c r="L8" s="78" t="s">
        <v>313</v>
      </c>
      <c r="M8" s="312"/>
      <c r="N8" s="313"/>
      <c r="O8" s="313"/>
      <c r="P8" s="313"/>
      <c r="Q8" s="314"/>
      <c r="T8" s="78" t="s">
        <v>120</v>
      </c>
      <c r="U8" s="78" t="s">
        <v>314</v>
      </c>
      <c r="V8" s="312"/>
      <c r="W8" s="313"/>
      <c r="X8" s="313"/>
      <c r="Y8" s="313"/>
      <c r="Z8" s="313"/>
    </row>
    <row r="9" spans="1:27">
      <c r="A9" s="65" t="s">
        <v>71</v>
      </c>
      <c r="B9" s="47" t="s">
        <v>315</v>
      </c>
      <c r="D9" s="74" t="s">
        <v>230</v>
      </c>
      <c r="E9" s="75">
        <v>18</v>
      </c>
      <c r="F9" s="24"/>
      <c r="G9" s="74">
        <v>7</v>
      </c>
      <c r="H9" s="75">
        <v>15</v>
      </c>
      <c r="K9" s="78" t="s">
        <v>95</v>
      </c>
      <c r="L9" s="78" t="s">
        <v>316</v>
      </c>
      <c r="M9" s="312"/>
      <c r="N9" s="313"/>
      <c r="O9" s="313"/>
      <c r="P9" s="313"/>
      <c r="Q9" s="314"/>
      <c r="T9" s="78" t="s">
        <v>121</v>
      </c>
      <c r="U9" s="78" t="s">
        <v>317</v>
      </c>
      <c r="V9" s="312"/>
      <c r="W9" s="313"/>
      <c r="X9" s="313"/>
      <c r="Y9" s="313"/>
      <c r="Z9" s="313"/>
    </row>
    <row r="10" spans="1:27">
      <c r="A10" s="65" t="s">
        <v>68</v>
      </c>
      <c r="B10" s="47">
        <v>12</v>
      </c>
      <c r="D10" s="74" t="s">
        <v>231</v>
      </c>
      <c r="E10" s="75">
        <v>0</v>
      </c>
      <c r="F10" s="24"/>
      <c r="G10" s="74">
        <v>8</v>
      </c>
      <c r="H10" s="75">
        <v>15</v>
      </c>
      <c r="K10" s="78" t="s">
        <v>10</v>
      </c>
      <c r="L10" s="78" t="s">
        <v>318</v>
      </c>
      <c r="M10" s="312"/>
      <c r="N10" s="315"/>
      <c r="O10" s="315"/>
      <c r="P10" s="315"/>
      <c r="Q10" s="314"/>
      <c r="T10" s="78" t="s">
        <v>14</v>
      </c>
      <c r="U10" s="78" t="s">
        <v>319</v>
      </c>
      <c r="V10" s="325"/>
      <c r="W10" s="326"/>
      <c r="X10" s="326"/>
      <c r="Y10" s="326"/>
      <c r="Z10" s="326"/>
    </row>
    <row r="11" spans="1:27">
      <c r="A11" s="65" t="s">
        <v>64</v>
      </c>
      <c r="B11" s="47">
        <v>3</v>
      </c>
      <c r="D11" s="74" t="s">
        <v>232</v>
      </c>
      <c r="E11" s="75">
        <v>12.63</v>
      </c>
      <c r="F11" s="24"/>
      <c r="G11" s="74">
        <v>9</v>
      </c>
      <c r="H11" s="75">
        <v>15</v>
      </c>
      <c r="K11" s="78" t="s">
        <v>11</v>
      </c>
      <c r="L11" s="78" t="s">
        <v>320</v>
      </c>
      <c r="M11" s="316"/>
      <c r="N11" s="317"/>
      <c r="O11" s="317"/>
      <c r="P11" s="317"/>
      <c r="Q11" s="318"/>
      <c r="T11" s="78" t="s">
        <v>15</v>
      </c>
      <c r="U11" s="78" t="s">
        <v>321</v>
      </c>
      <c r="V11" s="325"/>
      <c r="W11" s="326"/>
      <c r="X11" s="326"/>
      <c r="Y11" s="326"/>
      <c r="Z11" s="326"/>
    </row>
    <row r="12" spans="1:27" ht="14.25" thickBot="1">
      <c r="A12" s="65" t="s">
        <v>65</v>
      </c>
      <c r="B12" s="47">
        <v>5</v>
      </c>
      <c r="D12" s="74" t="s">
        <v>233</v>
      </c>
      <c r="E12" s="75">
        <v>24.63</v>
      </c>
      <c r="F12" s="24"/>
      <c r="G12" s="74">
        <v>10</v>
      </c>
      <c r="H12" s="75">
        <v>15</v>
      </c>
      <c r="K12" t="s">
        <v>76</v>
      </c>
      <c r="T12" t="s">
        <v>122</v>
      </c>
    </row>
    <row r="13" spans="1:27" ht="27.75" customHeight="1">
      <c r="A13" s="66" t="s">
        <v>66</v>
      </c>
      <c r="B13" s="70">
        <v>2</v>
      </c>
      <c r="D13" s="74" t="s">
        <v>234</v>
      </c>
      <c r="E13" s="75">
        <v>3</v>
      </c>
      <c r="F13" s="24"/>
      <c r="G13" s="74">
        <v>11</v>
      </c>
      <c r="H13" s="75">
        <v>15</v>
      </c>
      <c r="K13" s="293" t="s">
        <v>145</v>
      </c>
      <c r="L13" s="294"/>
      <c r="M13" s="295" t="s">
        <v>146</v>
      </c>
      <c r="N13" s="296"/>
      <c r="O13" s="297"/>
      <c r="P13" s="298" t="s">
        <v>50</v>
      </c>
      <c r="Q13" s="300" t="s">
        <v>55</v>
      </c>
      <c r="R13" s="321" t="s">
        <v>56</v>
      </c>
      <c r="T13" s="293" t="s">
        <v>145</v>
      </c>
      <c r="U13" s="294"/>
      <c r="V13" s="295" t="s">
        <v>146</v>
      </c>
      <c r="W13" s="296"/>
      <c r="X13" s="297"/>
      <c r="Y13" s="298" t="s">
        <v>50</v>
      </c>
      <c r="Z13" s="300" t="s">
        <v>55</v>
      </c>
      <c r="AA13" s="321" t="s">
        <v>56</v>
      </c>
    </row>
    <row r="14" spans="1:27" ht="14.25" thickBot="1">
      <c r="A14" s="65" t="s">
        <v>107</v>
      </c>
      <c r="B14" s="47">
        <v>1</v>
      </c>
      <c r="D14" s="74" t="s">
        <v>235</v>
      </c>
      <c r="E14" s="75">
        <v>0.31</v>
      </c>
      <c r="F14" s="24"/>
      <c r="G14" s="74">
        <v>12</v>
      </c>
      <c r="H14" s="75">
        <v>15</v>
      </c>
      <c r="K14" s="95" t="s">
        <v>0</v>
      </c>
      <c r="L14" s="96"/>
      <c r="M14" s="95" t="s">
        <v>0</v>
      </c>
      <c r="N14" s="97"/>
      <c r="O14" s="96" t="s">
        <v>73</v>
      </c>
      <c r="P14" s="299"/>
      <c r="Q14" s="301"/>
      <c r="R14" s="323"/>
      <c r="T14" s="98" t="s">
        <v>0</v>
      </c>
      <c r="U14" s="99" t="s">
        <v>73</v>
      </c>
      <c r="V14" s="95" t="s">
        <v>0</v>
      </c>
      <c r="W14" s="97"/>
      <c r="X14" s="96" t="s">
        <v>73</v>
      </c>
      <c r="Y14" s="324"/>
      <c r="Z14" s="320"/>
      <c r="AA14" s="322"/>
    </row>
    <row r="15" spans="1:27" ht="27.75" thickBot="1">
      <c r="A15" s="67" t="s">
        <v>108</v>
      </c>
      <c r="B15" s="71">
        <v>0</v>
      </c>
      <c r="D15" s="74" t="s">
        <v>236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2" t="s">
        <v>131</v>
      </c>
      <c r="M15" s="8" t="s">
        <v>17</v>
      </c>
      <c r="N15" s="25" t="s">
        <v>322</v>
      </c>
      <c r="O15" s="9">
        <v>2</v>
      </c>
      <c r="P15" s="16" t="s">
        <v>256</v>
      </c>
      <c r="Q15" s="3" t="s">
        <v>323</v>
      </c>
      <c r="R15" s="9" t="s">
        <v>57</v>
      </c>
      <c r="T15" s="22" t="s">
        <v>324</v>
      </c>
      <c r="U15" s="79" t="s">
        <v>325</v>
      </c>
      <c r="V15" s="22" t="s">
        <v>326</v>
      </c>
      <c r="W15" s="28" t="s">
        <v>327</v>
      </c>
      <c r="X15" s="20">
        <v>3</v>
      </c>
      <c r="Y15" s="21" t="s">
        <v>328</v>
      </c>
      <c r="Z15" s="2" t="s">
        <v>326</v>
      </c>
      <c r="AA15" s="23" t="s">
        <v>58</v>
      </c>
    </row>
    <row r="16" spans="1:27">
      <c r="D16" s="74" t="s">
        <v>329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1" t="s">
        <v>128</v>
      </c>
      <c r="M16" s="10"/>
      <c r="N16" s="26"/>
      <c r="O16" s="11"/>
      <c r="P16" s="17"/>
      <c r="Q16" s="1"/>
      <c r="R16" s="11"/>
      <c r="T16" s="4" t="s">
        <v>4</v>
      </c>
      <c r="U16" s="80" t="s">
        <v>330</v>
      </c>
      <c r="V16" s="8" t="s">
        <v>47</v>
      </c>
      <c r="W16" s="25" t="s">
        <v>223</v>
      </c>
      <c r="X16" s="9">
        <v>1</v>
      </c>
      <c r="Y16" s="19" t="s">
        <v>244</v>
      </c>
      <c r="Z16" s="5" t="s">
        <v>245</v>
      </c>
      <c r="AA16" s="6"/>
    </row>
    <row r="17" spans="4:27" ht="27.75" thickBot="1">
      <c r="D17" s="74" t="s">
        <v>331</v>
      </c>
      <c r="E17" s="75">
        <v>1.25</v>
      </c>
      <c r="F17" s="24"/>
      <c r="G17" s="74">
        <v>15</v>
      </c>
      <c r="H17" s="75">
        <v>15</v>
      </c>
      <c r="K17" s="12" t="s">
        <v>224</v>
      </c>
      <c r="L17" s="90" t="s">
        <v>301</v>
      </c>
      <c r="M17" s="12" t="s">
        <v>332</v>
      </c>
      <c r="N17" s="27" t="s">
        <v>223</v>
      </c>
      <c r="O17" s="15">
        <v>3</v>
      </c>
      <c r="P17" s="18" t="s">
        <v>244</v>
      </c>
      <c r="Q17" s="13" t="s">
        <v>87</v>
      </c>
      <c r="R17" s="14" t="s">
        <v>59</v>
      </c>
      <c r="T17" s="10" t="s">
        <v>5</v>
      </c>
      <c r="U17" s="81" t="s">
        <v>333</v>
      </c>
      <c r="V17" s="10" t="s">
        <v>334</v>
      </c>
      <c r="W17" s="26"/>
      <c r="X17" s="11"/>
      <c r="Y17" s="17" t="s">
        <v>244</v>
      </c>
      <c r="Z17" s="1"/>
      <c r="AA17" s="11"/>
    </row>
    <row r="18" spans="4:27">
      <c r="D18" s="74" t="s">
        <v>335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1" t="s">
        <v>336</v>
      </c>
      <c r="V18" s="10" t="s">
        <v>48</v>
      </c>
      <c r="W18" s="26" t="s">
        <v>337</v>
      </c>
      <c r="X18" s="11">
        <v>2</v>
      </c>
      <c r="Y18" s="17" t="s">
        <v>254</v>
      </c>
      <c r="Z18" s="1" t="s">
        <v>75</v>
      </c>
      <c r="AA18" s="11"/>
    </row>
    <row r="19" spans="4:27">
      <c r="D19" s="74" t="s">
        <v>338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1" t="s">
        <v>339</v>
      </c>
      <c r="V19" s="10" t="s">
        <v>340</v>
      </c>
      <c r="W19" s="26"/>
      <c r="X19" s="11"/>
      <c r="Y19" s="17" t="s">
        <v>254</v>
      </c>
      <c r="Z19" s="1"/>
      <c r="AA19" s="11"/>
    </row>
    <row r="20" spans="4:27">
      <c r="D20" s="74" t="s">
        <v>341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1" t="s">
        <v>342</v>
      </c>
      <c r="V20" s="10" t="s">
        <v>8</v>
      </c>
      <c r="W20" s="26" t="s">
        <v>132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137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1" t="s">
        <v>343</v>
      </c>
      <c r="V21" s="10" t="s">
        <v>344</v>
      </c>
      <c r="W21" s="26" t="s">
        <v>132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138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1" t="s">
        <v>345</v>
      </c>
      <c r="V22" s="10" t="s">
        <v>10</v>
      </c>
      <c r="W22" s="26" t="s">
        <v>54</v>
      </c>
      <c r="X22" s="11">
        <v>3</v>
      </c>
      <c r="Y22" s="17" t="s">
        <v>53</v>
      </c>
      <c r="Z22" s="1" t="s">
        <v>75</v>
      </c>
      <c r="AA22" s="11"/>
    </row>
    <row r="23" spans="4:27">
      <c r="D23" s="74" t="s">
        <v>139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1" t="s">
        <v>346</v>
      </c>
      <c r="V23" s="10" t="s">
        <v>347</v>
      </c>
      <c r="W23" s="26"/>
      <c r="X23" s="11"/>
      <c r="Y23" s="17" t="s">
        <v>53</v>
      </c>
      <c r="Z23" s="1"/>
      <c r="AA23" s="11"/>
    </row>
    <row r="24" spans="4:27">
      <c r="D24" s="74" t="s">
        <v>130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1" t="s">
        <v>348</v>
      </c>
      <c r="V24" s="10" t="s">
        <v>12</v>
      </c>
      <c r="W24" s="26" t="s">
        <v>106</v>
      </c>
      <c r="X24" s="11">
        <v>3</v>
      </c>
      <c r="Y24" s="17" t="s">
        <v>52</v>
      </c>
      <c r="Z24" s="1" t="s">
        <v>117</v>
      </c>
      <c r="AA24" s="11"/>
    </row>
    <row r="25" spans="4:27">
      <c r="D25" s="74" t="s">
        <v>349</v>
      </c>
      <c r="E25" s="75"/>
      <c r="F25" s="24"/>
      <c r="G25" s="74">
        <v>23</v>
      </c>
      <c r="H25" s="75">
        <v>15</v>
      </c>
      <c r="T25" s="10" t="s">
        <v>13</v>
      </c>
      <c r="U25" s="81" t="s">
        <v>350</v>
      </c>
      <c r="V25" s="10" t="s">
        <v>351</v>
      </c>
      <c r="W25" s="26" t="s">
        <v>352</v>
      </c>
      <c r="X25" s="11">
        <v>1</v>
      </c>
      <c r="Y25" s="17" t="s">
        <v>258</v>
      </c>
      <c r="Z25" s="1" t="s">
        <v>118</v>
      </c>
      <c r="AA25" s="11"/>
    </row>
    <row r="26" spans="4:27">
      <c r="D26" s="74" t="s">
        <v>353</v>
      </c>
      <c r="E26" s="75"/>
      <c r="F26" s="24"/>
      <c r="G26" s="74">
        <v>24</v>
      </c>
      <c r="H26" s="75">
        <v>15</v>
      </c>
      <c r="T26" s="49" t="s">
        <v>96</v>
      </c>
      <c r="U26" s="82" t="s">
        <v>358</v>
      </c>
      <c r="V26" s="49" t="s">
        <v>96</v>
      </c>
      <c r="W26" s="3" t="s">
        <v>359</v>
      </c>
      <c r="X26" s="50">
        <v>3</v>
      </c>
      <c r="Y26" s="51" t="s">
        <v>360</v>
      </c>
      <c r="Z26" s="52" t="s">
        <v>119</v>
      </c>
      <c r="AA26" s="53" t="s">
        <v>99</v>
      </c>
    </row>
    <row r="27" spans="4:27">
      <c r="D27" s="74" t="s">
        <v>263</v>
      </c>
      <c r="E27" s="75"/>
      <c r="F27" s="24"/>
      <c r="G27" s="74">
        <v>25</v>
      </c>
      <c r="H27" s="75">
        <v>15</v>
      </c>
      <c r="T27" s="31" t="s">
        <v>97</v>
      </c>
      <c r="U27" s="81" t="s">
        <v>358</v>
      </c>
      <c r="V27" s="31" t="s">
        <v>361</v>
      </c>
      <c r="W27" s="1" t="s">
        <v>359</v>
      </c>
      <c r="X27" s="29">
        <v>1</v>
      </c>
      <c r="Y27" s="42" t="s">
        <v>360</v>
      </c>
      <c r="Z27" s="30" t="s">
        <v>110</v>
      </c>
      <c r="AA27" s="44" t="s">
        <v>100</v>
      </c>
    </row>
    <row r="28" spans="4:27" ht="28.5" customHeight="1">
      <c r="G28" s="74">
        <v>26</v>
      </c>
      <c r="H28" s="75">
        <v>15</v>
      </c>
      <c r="T28" s="31" t="s">
        <v>90</v>
      </c>
      <c r="U28" s="83" t="s">
        <v>356</v>
      </c>
      <c r="V28" s="111" t="s">
        <v>357</v>
      </c>
      <c r="W28" s="30" t="s">
        <v>223</v>
      </c>
      <c r="X28" s="29">
        <v>1</v>
      </c>
      <c r="Y28" s="42" t="s">
        <v>244</v>
      </c>
      <c r="Z28" s="30" t="s">
        <v>91</v>
      </c>
      <c r="AA28" s="23" t="s">
        <v>92</v>
      </c>
    </row>
    <row r="29" spans="4:27" ht="27">
      <c r="G29" s="74">
        <v>27</v>
      </c>
      <c r="H29" s="75">
        <v>15</v>
      </c>
      <c r="T29" s="10" t="s">
        <v>14</v>
      </c>
      <c r="U29" s="81" t="s">
        <v>319</v>
      </c>
      <c r="V29" s="10" t="s">
        <v>14</v>
      </c>
      <c r="W29" s="26" t="s">
        <v>354</v>
      </c>
      <c r="X29" s="11">
        <v>3</v>
      </c>
      <c r="Y29" s="17" t="s">
        <v>262</v>
      </c>
      <c r="Z29" s="33" t="s">
        <v>113</v>
      </c>
      <c r="AA29" s="23" t="s">
        <v>88</v>
      </c>
    </row>
    <row r="30" spans="4:27" ht="27">
      <c r="G30" s="74">
        <v>28</v>
      </c>
      <c r="H30" s="75">
        <v>15</v>
      </c>
      <c r="T30" s="10" t="s">
        <v>15</v>
      </c>
      <c r="U30" s="81" t="s">
        <v>321</v>
      </c>
      <c r="V30" s="10" t="s">
        <v>355</v>
      </c>
      <c r="W30" s="26" t="s">
        <v>354</v>
      </c>
      <c r="X30" s="11">
        <v>1</v>
      </c>
      <c r="Y30" s="17" t="s">
        <v>262</v>
      </c>
      <c r="Z30" s="33" t="s">
        <v>114</v>
      </c>
      <c r="AA30" s="23" t="s">
        <v>88</v>
      </c>
    </row>
    <row r="31" spans="4:27" ht="27">
      <c r="G31" s="74">
        <v>29</v>
      </c>
      <c r="H31" s="75">
        <v>15</v>
      </c>
      <c r="T31" s="31" t="s">
        <v>102</v>
      </c>
      <c r="U31" s="81" t="s">
        <v>362</v>
      </c>
      <c r="V31" s="31" t="s">
        <v>102</v>
      </c>
      <c r="W31" s="1" t="s">
        <v>363</v>
      </c>
      <c r="X31" s="29">
        <v>3</v>
      </c>
      <c r="Y31" s="42" t="s">
        <v>364</v>
      </c>
      <c r="Z31" s="33" t="s">
        <v>111</v>
      </c>
      <c r="AA31" s="11" t="s">
        <v>105</v>
      </c>
    </row>
    <row r="32" spans="4:27" ht="28.5" customHeight="1">
      <c r="G32" s="74">
        <v>30</v>
      </c>
      <c r="H32" s="75">
        <v>15</v>
      </c>
      <c r="T32" s="34" t="s">
        <v>103</v>
      </c>
      <c r="U32" s="92" t="s">
        <v>362</v>
      </c>
      <c r="V32" s="34" t="s">
        <v>365</v>
      </c>
      <c r="W32" s="48"/>
      <c r="X32" s="37"/>
      <c r="Y32" s="41" t="s">
        <v>364</v>
      </c>
      <c r="Z32" s="39" t="s">
        <v>111</v>
      </c>
      <c r="AA32" s="35" t="s">
        <v>105</v>
      </c>
    </row>
    <row r="33" spans="7:27" ht="27.75" customHeight="1">
      <c r="G33" s="74">
        <v>31</v>
      </c>
      <c r="H33" s="75">
        <v>15</v>
      </c>
      <c r="T33" s="31" t="s">
        <v>127</v>
      </c>
      <c r="U33" s="81" t="s">
        <v>366</v>
      </c>
      <c r="V33" s="46" t="s">
        <v>154</v>
      </c>
      <c r="W33" s="30" t="s">
        <v>367</v>
      </c>
      <c r="X33" s="29">
        <v>3</v>
      </c>
      <c r="Y33" s="17" t="s">
        <v>260</v>
      </c>
      <c r="Z33" s="30" t="s">
        <v>75</v>
      </c>
      <c r="AA33" s="23"/>
    </row>
    <row r="34" spans="7:27" ht="14.25" thickBot="1">
      <c r="G34" s="76">
        <v>32</v>
      </c>
      <c r="H34" s="75">
        <v>15</v>
      </c>
      <c r="T34" s="34" t="s">
        <v>153</v>
      </c>
      <c r="U34" s="92" t="s">
        <v>368</v>
      </c>
      <c r="V34" s="46" t="s">
        <v>369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151</v>
      </c>
      <c r="U35" s="81" t="s">
        <v>370</v>
      </c>
      <c r="V35" s="103" t="s">
        <v>155</v>
      </c>
      <c r="W35" s="1" t="s">
        <v>371</v>
      </c>
      <c r="X35" s="11">
        <v>1</v>
      </c>
      <c r="Y35" s="17" t="s">
        <v>372</v>
      </c>
      <c r="Z35" s="1" t="s">
        <v>75</v>
      </c>
      <c r="AA35" s="11"/>
    </row>
    <row r="36" spans="7:27" ht="14.25" thickBot="1">
      <c r="G36" s="117">
        <v>34</v>
      </c>
      <c r="H36" s="54">
        <v>15</v>
      </c>
      <c r="T36" s="32" t="s">
        <v>152</v>
      </c>
      <c r="U36" s="93" t="s">
        <v>373</v>
      </c>
      <c r="V36" s="103" t="s">
        <v>374</v>
      </c>
      <c r="W36" s="43"/>
      <c r="X36" s="7"/>
      <c r="Y36" s="106"/>
      <c r="Z36" s="43"/>
      <c r="AA36" s="7"/>
    </row>
    <row r="37" spans="7:27" ht="27">
      <c r="G37" s="117">
        <v>35</v>
      </c>
      <c r="H37" s="54">
        <v>15</v>
      </c>
      <c r="T37" s="30" t="s">
        <v>45</v>
      </c>
      <c r="U37" s="1" t="s">
        <v>309</v>
      </c>
      <c r="V37" s="30" t="s">
        <v>162</v>
      </c>
      <c r="W37" s="1" t="s">
        <v>375</v>
      </c>
      <c r="X37" s="1">
        <v>1</v>
      </c>
      <c r="Y37" s="1"/>
      <c r="Z37" s="1" t="s">
        <v>376</v>
      </c>
      <c r="AA37" s="33" t="s">
        <v>165</v>
      </c>
    </row>
    <row r="38" spans="7:27">
      <c r="G38" s="117">
        <v>36</v>
      </c>
      <c r="H38" s="54">
        <v>15</v>
      </c>
      <c r="T38" s="30" t="s">
        <v>46</v>
      </c>
      <c r="U38" s="1" t="s">
        <v>312</v>
      </c>
      <c r="V38" s="30" t="s">
        <v>377</v>
      </c>
      <c r="W38" s="1"/>
      <c r="X38" s="1"/>
      <c r="Y38" s="1"/>
      <c r="Z38" s="1"/>
      <c r="AA38" s="1"/>
    </row>
    <row r="39" spans="7:27">
      <c r="G39" s="117">
        <v>37</v>
      </c>
      <c r="H39" s="54">
        <v>15</v>
      </c>
      <c r="T39" s="30" t="s">
        <v>45</v>
      </c>
      <c r="U39" s="1" t="s">
        <v>309</v>
      </c>
      <c r="V39" s="1" t="s">
        <v>163</v>
      </c>
      <c r="W39" s="1" t="s">
        <v>378</v>
      </c>
      <c r="X39" s="1">
        <v>2</v>
      </c>
      <c r="Y39" s="1"/>
      <c r="Z39" s="1" t="s">
        <v>379</v>
      </c>
      <c r="AA39" s="1"/>
    </row>
    <row r="40" spans="7:27" ht="26.25" customHeight="1">
      <c r="G40" s="117">
        <v>38</v>
      </c>
      <c r="H40" s="54">
        <v>15</v>
      </c>
      <c r="T40" s="30" t="s">
        <v>46</v>
      </c>
      <c r="U40" s="1" t="s">
        <v>312</v>
      </c>
      <c r="V40" s="1" t="s">
        <v>380</v>
      </c>
      <c r="W40" s="1"/>
      <c r="X40" s="1"/>
      <c r="Y40" s="1"/>
      <c r="Z40" s="1"/>
      <c r="AA40" s="1"/>
    </row>
    <row r="41" spans="7:27">
      <c r="G41" s="117">
        <v>39</v>
      </c>
      <c r="H41" s="54">
        <v>15</v>
      </c>
      <c r="T41" s="30" t="s">
        <v>45</v>
      </c>
      <c r="U41" s="1" t="s">
        <v>309</v>
      </c>
      <c r="V41" s="1" t="s">
        <v>164</v>
      </c>
      <c r="W41" s="1" t="s">
        <v>381</v>
      </c>
      <c r="X41" s="1">
        <v>2</v>
      </c>
      <c r="Y41" s="1"/>
      <c r="Z41" s="1" t="s">
        <v>379</v>
      </c>
      <c r="AA41" s="1"/>
    </row>
    <row r="42" spans="7:27">
      <c r="G42" s="117">
        <v>40</v>
      </c>
      <c r="H42" s="54">
        <v>15</v>
      </c>
      <c r="T42" s="30" t="s">
        <v>46</v>
      </c>
      <c r="U42" s="1" t="s">
        <v>312</v>
      </c>
      <c r="V42" s="1" t="s">
        <v>382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Z13:Z14"/>
    <mergeCell ref="AA13:AA14"/>
    <mergeCell ref="V3:Z3"/>
    <mergeCell ref="R13:R14"/>
    <mergeCell ref="T13:U13"/>
    <mergeCell ref="Y13:Y14"/>
    <mergeCell ref="V4:Z11"/>
    <mergeCell ref="V13:X13"/>
    <mergeCell ref="K13:L13"/>
    <mergeCell ref="P13:P14"/>
    <mergeCell ref="Q13:Q14"/>
    <mergeCell ref="M3:Q3"/>
    <mergeCell ref="M13:O13"/>
    <mergeCell ref="M4:Q11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47"/>
  <sheetViews>
    <sheetView workbookViewId="0">
      <selection activeCell="B18" sqref="B18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69</v>
      </c>
    </row>
    <row r="2" spans="1:27" ht="13.5" customHeight="1" thickBot="1">
      <c r="A2" s="94" t="s">
        <v>143</v>
      </c>
      <c r="B2" s="63" t="s">
        <v>63</v>
      </c>
      <c r="C2" t="s">
        <v>2</v>
      </c>
      <c r="F2" t="s">
        <v>74</v>
      </c>
      <c r="J2" t="s">
        <v>3</v>
      </c>
      <c r="S2" t="s">
        <v>16</v>
      </c>
    </row>
    <row r="3" spans="1:27">
      <c r="A3" s="64"/>
      <c r="B3" s="108"/>
      <c r="D3" s="84" t="s">
        <v>383</v>
      </c>
      <c r="E3" s="85">
        <v>1.63</v>
      </c>
      <c r="F3" s="24"/>
      <c r="G3" s="277">
        <v>1</v>
      </c>
      <c r="H3" s="278">
        <v>4.5</v>
      </c>
      <c r="K3" s="78" t="s">
        <v>77</v>
      </c>
      <c r="L3" s="78" t="s">
        <v>222</v>
      </c>
      <c r="M3" s="302" t="s">
        <v>80</v>
      </c>
      <c r="N3" s="303"/>
      <c r="O3" s="303"/>
      <c r="P3" s="303"/>
      <c r="Q3" s="304"/>
      <c r="T3" s="78" t="s">
        <v>78</v>
      </c>
      <c r="U3" s="78" t="s">
        <v>384</v>
      </c>
      <c r="V3" s="305" t="s">
        <v>81</v>
      </c>
      <c r="W3" s="305"/>
      <c r="X3" s="305"/>
      <c r="Y3" s="305"/>
      <c r="Z3" s="305"/>
    </row>
    <row r="4" spans="1:27">
      <c r="A4" s="65"/>
      <c r="B4" s="60"/>
      <c r="D4" s="86" t="s">
        <v>223</v>
      </c>
      <c r="E4" s="87">
        <v>26</v>
      </c>
      <c r="F4" s="24"/>
      <c r="G4" s="78">
        <v>2</v>
      </c>
      <c r="H4" s="279">
        <v>20.25</v>
      </c>
      <c r="K4" s="78" t="s">
        <v>224</v>
      </c>
      <c r="L4" s="78" t="s">
        <v>301</v>
      </c>
      <c r="M4" s="306" t="s">
        <v>60</v>
      </c>
      <c r="N4" s="307"/>
      <c r="O4" s="307"/>
      <c r="P4" s="307"/>
      <c r="Q4" s="308"/>
      <c r="T4" s="78" t="s">
        <v>225</v>
      </c>
      <c r="U4" s="78" t="s">
        <v>385</v>
      </c>
      <c r="V4" s="306" t="s">
        <v>159</v>
      </c>
      <c r="W4" s="307"/>
      <c r="X4" s="307"/>
      <c r="Y4" s="307"/>
      <c r="Z4" s="307"/>
    </row>
    <row r="5" spans="1:27">
      <c r="A5" s="65"/>
      <c r="B5" s="47"/>
      <c r="D5" s="86" t="s">
        <v>303</v>
      </c>
      <c r="E5" s="87">
        <v>28.5</v>
      </c>
      <c r="F5" s="24"/>
      <c r="G5" s="78">
        <v>3</v>
      </c>
      <c r="H5" s="279">
        <v>13</v>
      </c>
      <c r="K5" s="78" t="s">
        <v>304</v>
      </c>
      <c r="L5" s="78" t="s">
        <v>386</v>
      </c>
      <c r="M5" s="309"/>
      <c r="N5" s="310"/>
      <c r="O5" s="310"/>
      <c r="P5" s="310"/>
      <c r="Q5" s="311"/>
      <c r="T5" s="78" t="s">
        <v>304</v>
      </c>
      <c r="U5" s="78" t="s">
        <v>387</v>
      </c>
      <c r="V5" s="309"/>
      <c r="W5" s="310"/>
      <c r="X5" s="310"/>
      <c r="Y5" s="310"/>
      <c r="Z5" s="310"/>
    </row>
    <row r="6" spans="1:27">
      <c r="A6" s="64" t="s">
        <v>61</v>
      </c>
      <c r="B6" s="68" t="s">
        <v>126</v>
      </c>
      <c r="D6" s="86" t="s">
        <v>132</v>
      </c>
      <c r="E6" s="87">
        <v>6</v>
      </c>
      <c r="F6" s="24"/>
      <c r="G6" s="78">
        <v>4</v>
      </c>
      <c r="H6" s="279">
        <v>15</v>
      </c>
      <c r="K6" s="78" t="s">
        <v>45</v>
      </c>
      <c r="L6" s="78" t="s">
        <v>307</v>
      </c>
      <c r="M6" s="309"/>
      <c r="N6" s="310"/>
      <c r="O6" s="310"/>
      <c r="P6" s="310"/>
      <c r="Q6" s="311"/>
      <c r="T6" s="78" t="s">
        <v>45</v>
      </c>
      <c r="U6" s="78" t="s">
        <v>388</v>
      </c>
      <c r="V6" s="309"/>
      <c r="W6" s="310"/>
      <c r="X6" s="310"/>
      <c r="Y6" s="310"/>
      <c r="Z6" s="310"/>
    </row>
    <row r="7" spans="1:27">
      <c r="A7" s="65" t="s">
        <v>62</v>
      </c>
      <c r="B7" s="47" t="s">
        <v>93</v>
      </c>
      <c r="D7" s="86" t="s">
        <v>54</v>
      </c>
      <c r="E7" s="87">
        <v>14</v>
      </c>
      <c r="F7" s="24"/>
      <c r="G7" s="78">
        <v>5</v>
      </c>
      <c r="H7" s="279">
        <v>15</v>
      </c>
      <c r="K7" s="78" t="s">
        <v>46</v>
      </c>
      <c r="L7" s="78" t="s">
        <v>389</v>
      </c>
      <c r="M7" s="309"/>
      <c r="N7" s="310"/>
      <c r="O7" s="310"/>
      <c r="P7" s="310"/>
      <c r="Q7" s="311"/>
      <c r="T7" s="78" t="s">
        <v>46</v>
      </c>
      <c r="U7" s="78" t="s">
        <v>390</v>
      </c>
      <c r="V7" s="309"/>
      <c r="W7" s="310"/>
      <c r="X7" s="310"/>
      <c r="Y7" s="310"/>
      <c r="Z7" s="310"/>
    </row>
    <row r="8" spans="1:27">
      <c r="A8" s="65" t="s">
        <v>70</v>
      </c>
      <c r="B8" s="47" t="s">
        <v>72</v>
      </c>
      <c r="D8" s="86" t="s">
        <v>229</v>
      </c>
      <c r="E8" s="87">
        <v>14</v>
      </c>
      <c r="F8" s="24"/>
      <c r="G8" s="78">
        <v>6</v>
      </c>
      <c r="H8" s="279">
        <v>6</v>
      </c>
      <c r="K8" s="78" t="s">
        <v>94</v>
      </c>
      <c r="L8" s="78" t="s">
        <v>313</v>
      </c>
      <c r="M8" s="312"/>
      <c r="N8" s="313"/>
      <c r="O8" s="313"/>
      <c r="P8" s="313"/>
      <c r="Q8" s="314"/>
      <c r="T8" s="78" t="s">
        <v>120</v>
      </c>
      <c r="U8" s="78" t="s">
        <v>391</v>
      </c>
      <c r="V8" s="312"/>
      <c r="W8" s="313"/>
      <c r="X8" s="313"/>
      <c r="Y8" s="313"/>
      <c r="Z8" s="313"/>
    </row>
    <row r="9" spans="1:27">
      <c r="A9" s="65" t="s">
        <v>71</v>
      </c>
      <c r="B9" s="118" t="s">
        <v>392</v>
      </c>
      <c r="D9" s="86" t="s">
        <v>230</v>
      </c>
      <c r="E9" s="87">
        <v>18</v>
      </c>
      <c r="F9" s="24"/>
      <c r="G9" s="78">
        <v>7</v>
      </c>
      <c r="H9" s="279">
        <v>21.75</v>
      </c>
      <c r="K9" s="78" t="s">
        <v>95</v>
      </c>
      <c r="L9" s="78" t="s">
        <v>393</v>
      </c>
      <c r="M9" s="312"/>
      <c r="N9" s="313"/>
      <c r="O9" s="313"/>
      <c r="P9" s="313"/>
      <c r="Q9" s="314"/>
      <c r="T9" s="78" t="s">
        <v>121</v>
      </c>
      <c r="U9" s="78" t="s">
        <v>394</v>
      </c>
      <c r="V9" s="312"/>
      <c r="W9" s="313"/>
      <c r="X9" s="313"/>
      <c r="Y9" s="313"/>
      <c r="Z9" s="313"/>
    </row>
    <row r="10" spans="1:27">
      <c r="A10" s="65" t="s">
        <v>68</v>
      </c>
      <c r="B10" s="118">
        <v>12</v>
      </c>
      <c r="D10" s="86" t="s">
        <v>231</v>
      </c>
      <c r="E10" s="87">
        <v>0</v>
      </c>
      <c r="F10" s="24"/>
      <c r="G10" s="78">
        <v>8</v>
      </c>
      <c r="H10" s="279">
        <v>15</v>
      </c>
      <c r="K10" s="78" t="s">
        <v>10</v>
      </c>
      <c r="L10" s="78" t="s">
        <v>318</v>
      </c>
      <c r="M10" s="312"/>
      <c r="N10" s="313"/>
      <c r="O10" s="313"/>
      <c r="P10" s="313"/>
      <c r="Q10" s="314"/>
      <c r="T10" s="78"/>
      <c r="U10" s="78" t="s">
        <v>395</v>
      </c>
      <c r="V10" s="325"/>
      <c r="W10" s="326"/>
      <c r="X10" s="326"/>
      <c r="Y10" s="326"/>
      <c r="Z10" s="326"/>
    </row>
    <row r="11" spans="1:27">
      <c r="A11" s="65" t="s">
        <v>64</v>
      </c>
      <c r="B11" s="47">
        <v>3</v>
      </c>
      <c r="D11" s="86" t="s">
        <v>232</v>
      </c>
      <c r="E11" s="87">
        <v>8</v>
      </c>
      <c r="F11" s="24"/>
      <c r="G11" s="78">
        <v>9</v>
      </c>
      <c r="H11" s="279">
        <v>15</v>
      </c>
      <c r="K11" s="78" t="s">
        <v>11</v>
      </c>
      <c r="L11" s="78" t="s">
        <v>396</v>
      </c>
      <c r="M11" s="316"/>
      <c r="N11" s="317"/>
      <c r="O11" s="317"/>
      <c r="P11" s="317"/>
      <c r="Q11" s="318"/>
      <c r="T11" s="78"/>
      <c r="U11" s="78" t="s">
        <v>397</v>
      </c>
      <c r="V11" s="325"/>
      <c r="W11" s="326"/>
      <c r="X11" s="326"/>
      <c r="Y11" s="326"/>
      <c r="Z11" s="326"/>
    </row>
    <row r="12" spans="1:27" ht="14.25" thickBot="1">
      <c r="A12" s="65" t="s">
        <v>65</v>
      </c>
      <c r="B12" s="47">
        <v>5</v>
      </c>
      <c r="D12" s="86" t="s">
        <v>233</v>
      </c>
      <c r="E12" s="87">
        <v>17.25</v>
      </c>
      <c r="F12" s="24"/>
      <c r="G12" s="78">
        <v>10</v>
      </c>
      <c r="H12" s="279">
        <v>15</v>
      </c>
      <c r="K12" t="s">
        <v>76</v>
      </c>
      <c r="T12" t="s">
        <v>122</v>
      </c>
    </row>
    <row r="13" spans="1:27" ht="27.75" customHeight="1">
      <c r="A13" s="66" t="s">
        <v>66</v>
      </c>
      <c r="B13" s="70">
        <v>2</v>
      </c>
      <c r="D13" s="86" t="s">
        <v>234</v>
      </c>
      <c r="E13" s="87">
        <v>1</v>
      </c>
      <c r="F13" s="24"/>
      <c r="G13" s="78">
        <v>11</v>
      </c>
      <c r="H13" s="279">
        <v>15</v>
      </c>
      <c r="K13" s="293" t="s">
        <v>145</v>
      </c>
      <c r="L13" s="327"/>
      <c r="M13" s="295" t="s">
        <v>146</v>
      </c>
      <c r="N13" s="296"/>
      <c r="O13" s="297"/>
      <c r="P13" s="298" t="s">
        <v>50</v>
      </c>
      <c r="Q13" s="300" t="s">
        <v>55</v>
      </c>
      <c r="R13" s="321" t="s">
        <v>56</v>
      </c>
      <c r="T13" s="293" t="s">
        <v>145</v>
      </c>
      <c r="U13" s="294"/>
      <c r="V13" s="295" t="s">
        <v>146</v>
      </c>
      <c r="W13" s="296"/>
      <c r="X13" s="297"/>
      <c r="Y13" s="298" t="s">
        <v>50</v>
      </c>
      <c r="Z13" s="300" t="s">
        <v>55</v>
      </c>
      <c r="AA13" s="321" t="s">
        <v>56</v>
      </c>
    </row>
    <row r="14" spans="1:27" ht="14.25" thickBot="1">
      <c r="A14" s="65" t="s">
        <v>107</v>
      </c>
      <c r="B14" s="47">
        <v>2</v>
      </c>
      <c r="D14" s="86" t="s">
        <v>235</v>
      </c>
      <c r="E14" s="87">
        <v>0.31</v>
      </c>
      <c r="F14" s="24"/>
      <c r="G14" s="78">
        <v>12</v>
      </c>
      <c r="H14" s="279">
        <v>15</v>
      </c>
      <c r="K14" s="98" t="s">
        <v>0</v>
      </c>
      <c r="L14" s="102"/>
      <c r="M14" s="98" t="s">
        <v>0</v>
      </c>
      <c r="N14" s="102"/>
      <c r="O14" s="99" t="s">
        <v>73</v>
      </c>
      <c r="P14" s="324"/>
      <c r="Q14" s="320"/>
      <c r="R14" s="322"/>
      <c r="T14" s="98" t="s">
        <v>0</v>
      </c>
      <c r="U14" s="99" t="s">
        <v>398</v>
      </c>
      <c r="V14" s="95" t="s">
        <v>0</v>
      </c>
      <c r="W14" s="97"/>
      <c r="X14" s="96" t="s">
        <v>73</v>
      </c>
      <c r="Y14" s="324"/>
      <c r="Z14" s="320"/>
      <c r="AA14" s="322"/>
    </row>
    <row r="15" spans="1:27" ht="41.25" thickBot="1">
      <c r="A15" s="67" t="s">
        <v>108</v>
      </c>
      <c r="B15" s="71">
        <v>1</v>
      </c>
      <c r="D15" s="86" t="s">
        <v>236</v>
      </c>
      <c r="E15" s="87">
        <v>1.25</v>
      </c>
      <c r="F15" s="24"/>
      <c r="G15" s="78">
        <v>13</v>
      </c>
      <c r="H15" s="279">
        <v>15</v>
      </c>
      <c r="K15" s="4" t="s">
        <v>4</v>
      </c>
      <c r="L15" s="104" t="s">
        <v>131</v>
      </c>
      <c r="M15" s="4" t="s">
        <v>148</v>
      </c>
      <c r="N15" s="5" t="s">
        <v>399</v>
      </c>
      <c r="O15" s="6">
        <v>2</v>
      </c>
      <c r="P15" s="19" t="s">
        <v>400</v>
      </c>
      <c r="Q15" s="5" t="s">
        <v>401</v>
      </c>
      <c r="R15" s="6" t="s">
        <v>57</v>
      </c>
      <c r="T15" s="22" t="s">
        <v>324</v>
      </c>
      <c r="U15" s="79" t="s">
        <v>402</v>
      </c>
      <c r="V15" s="22" t="s">
        <v>326</v>
      </c>
      <c r="W15" s="28" t="s">
        <v>327</v>
      </c>
      <c r="X15" s="20">
        <v>3</v>
      </c>
      <c r="Y15" s="21" t="s">
        <v>328</v>
      </c>
      <c r="Z15" s="2" t="s">
        <v>326</v>
      </c>
      <c r="AA15" s="23" t="s">
        <v>58</v>
      </c>
    </row>
    <row r="16" spans="1:27">
      <c r="D16" s="86" t="s">
        <v>329</v>
      </c>
      <c r="E16" s="87">
        <v>14.75</v>
      </c>
      <c r="F16" s="24"/>
      <c r="G16" s="78">
        <v>14</v>
      </c>
      <c r="H16" s="279">
        <v>15</v>
      </c>
      <c r="K16" s="10" t="s">
        <v>5</v>
      </c>
      <c r="L16" s="105" t="s">
        <v>138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80" t="s">
        <v>403</v>
      </c>
      <c r="V16" s="8" t="s">
        <v>47</v>
      </c>
      <c r="W16" s="25" t="s">
        <v>223</v>
      </c>
      <c r="X16" s="9">
        <v>1</v>
      </c>
      <c r="Y16" s="19" t="s">
        <v>244</v>
      </c>
      <c r="Z16" s="5" t="s">
        <v>245</v>
      </c>
      <c r="AA16" s="6"/>
    </row>
    <row r="17" spans="2:27">
      <c r="B17" s="24"/>
      <c r="D17" s="86" t="s">
        <v>331</v>
      </c>
      <c r="E17" s="87">
        <v>1.25</v>
      </c>
      <c r="F17" s="24"/>
      <c r="G17" s="78">
        <v>15</v>
      </c>
      <c r="H17" s="279">
        <v>15</v>
      </c>
      <c r="K17" s="10" t="s">
        <v>6</v>
      </c>
      <c r="L17" s="105" t="s">
        <v>404</v>
      </c>
      <c r="M17" s="10" t="s">
        <v>147</v>
      </c>
      <c r="N17" s="1" t="s">
        <v>405</v>
      </c>
      <c r="O17" s="11">
        <v>3</v>
      </c>
      <c r="P17" s="17" t="s">
        <v>406</v>
      </c>
      <c r="Q17" s="1" t="s">
        <v>407</v>
      </c>
      <c r="R17" s="11" t="s">
        <v>57</v>
      </c>
      <c r="T17" s="10" t="s">
        <v>5</v>
      </c>
      <c r="U17" s="81" t="s">
        <v>311</v>
      </c>
      <c r="V17" s="10" t="s">
        <v>179</v>
      </c>
      <c r="W17" s="26"/>
      <c r="X17" s="11"/>
      <c r="Y17" s="17" t="s">
        <v>247</v>
      </c>
      <c r="Z17" s="1"/>
      <c r="AA17" s="11"/>
    </row>
    <row r="18" spans="2:27">
      <c r="B18" s="24"/>
      <c r="D18" s="86" t="s">
        <v>408</v>
      </c>
      <c r="E18" s="87">
        <v>0.31</v>
      </c>
      <c r="F18" s="24"/>
      <c r="G18" s="78">
        <v>16</v>
      </c>
      <c r="H18" s="279">
        <v>15</v>
      </c>
      <c r="K18" s="10" t="s">
        <v>7</v>
      </c>
      <c r="L18" s="105" t="s">
        <v>409</v>
      </c>
      <c r="M18" s="10"/>
      <c r="N18" s="1"/>
      <c r="O18" s="11"/>
      <c r="P18" s="17" t="s">
        <v>247</v>
      </c>
      <c r="Q18" s="1"/>
      <c r="R18" s="11"/>
      <c r="T18" s="10" t="s">
        <v>6</v>
      </c>
      <c r="U18" s="81" t="s">
        <v>410</v>
      </c>
      <c r="V18" s="10" t="s">
        <v>48</v>
      </c>
      <c r="W18" s="26" t="s">
        <v>337</v>
      </c>
      <c r="X18" s="11">
        <v>2</v>
      </c>
      <c r="Y18" s="17" t="s">
        <v>254</v>
      </c>
      <c r="Z18" s="1" t="s">
        <v>75</v>
      </c>
      <c r="AA18" s="11"/>
    </row>
    <row r="19" spans="2:27" ht="27">
      <c r="D19" s="86" t="s">
        <v>338</v>
      </c>
      <c r="E19" s="87">
        <v>17.63</v>
      </c>
      <c r="F19" s="24"/>
      <c r="G19" s="78">
        <v>17</v>
      </c>
      <c r="H19" s="279">
        <v>15</v>
      </c>
      <c r="K19" s="22" t="s">
        <v>411</v>
      </c>
      <c r="L19" s="100" t="s">
        <v>412</v>
      </c>
      <c r="M19" s="22" t="s">
        <v>413</v>
      </c>
      <c r="N19" s="2" t="s">
        <v>337</v>
      </c>
      <c r="O19" s="20">
        <v>3</v>
      </c>
      <c r="P19" s="21" t="s">
        <v>254</v>
      </c>
      <c r="Q19" s="2" t="s">
        <v>87</v>
      </c>
      <c r="R19" s="23" t="s">
        <v>59</v>
      </c>
      <c r="T19" s="10" t="s">
        <v>7</v>
      </c>
      <c r="U19" s="81" t="s">
        <v>414</v>
      </c>
      <c r="V19" s="10" t="s">
        <v>340</v>
      </c>
      <c r="W19" s="26"/>
      <c r="X19" s="11"/>
      <c r="Y19" s="17" t="s">
        <v>254</v>
      </c>
      <c r="Z19" s="1"/>
      <c r="AA19" s="11"/>
    </row>
    <row r="20" spans="2:27">
      <c r="D20" s="86" t="s">
        <v>341</v>
      </c>
      <c r="E20" s="87">
        <v>1.5</v>
      </c>
      <c r="F20" s="24"/>
      <c r="G20" s="78">
        <v>18</v>
      </c>
      <c r="H20" s="279">
        <v>15</v>
      </c>
      <c r="K20" s="31" t="s">
        <v>94</v>
      </c>
      <c r="L20" s="105" t="s">
        <v>313</v>
      </c>
      <c r="M20" s="31" t="s">
        <v>149</v>
      </c>
      <c r="N20" s="1" t="s">
        <v>415</v>
      </c>
      <c r="O20" s="11">
        <v>3</v>
      </c>
      <c r="P20" s="17" t="s">
        <v>360</v>
      </c>
      <c r="Q20" s="1" t="s">
        <v>416</v>
      </c>
      <c r="R20" s="11" t="s">
        <v>57</v>
      </c>
      <c r="T20" s="10" t="s">
        <v>8</v>
      </c>
      <c r="U20" s="81" t="s">
        <v>308</v>
      </c>
      <c r="V20" s="10" t="s">
        <v>8</v>
      </c>
      <c r="W20" s="26" t="s">
        <v>132</v>
      </c>
      <c r="X20" s="11">
        <v>3</v>
      </c>
      <c r="Y20" s="17" t="s">
        <v>52</v>
      </c>
      <c r="Z20" s="1"/>
      <c r="AA20" s="11"/>
    </row>
    <row r="21" spans="2:27" ht="29.25" customHeight="1">
      <c r="D21" s="86" t="s">
        <v>137</v>
      </c>
      <c r="E21" s="87">
        <v>0.77</v>
      </c>
      <c r="F21" s="24"/>
      <c r="G21" s="78">
        <v>19</v>
      </c>
      <c r="H21" s="279">
        <v>15</v>
      </c>
      <c r="K21" s="31" t="s">
        <v>95</v>
      </c>
      <c r="L21" s="105" t="s">
        <v>393</v>
      </c>
      <c r="M21" s="10"/>
      <c r="N21" s="1"/>
      <c r="O21" s="11"/>
      <c r="P21" s="17" t="s">
        <v>260</v>
      </c>
      <c r="Q21" s="1"/>
      <c r="R21" s="11"/>
      <c r="T21" s="10" t="s">
        <v>9</v>
      </c>
      <c r="U21" s="81" t="s">
        <v>417</v>
      </c>
      <c r="V21" s="10" t="s">
        <v>344</v>
      </c>
      <c r="W21" s="26" t="s">
        <v>132</v>
      </c>
      <c r="X21" s="11">
        <v>1</v>
      </c>
      <c r="Y21" s="17" t="s">
        <v>52</v>
      </c>
      <c r="Z21" s="1"/>
      <c r="AA21" s="11"/>
    </row>
    <row r="22" spans="2:27" ht="27.75" customHeight="1">
      <c r="D22" s="86" t="s">
        <v>138</v>
      </c>
      <c r="E22" s="87">
        <v>4.75</v>
      </c>
      <c r="F22" s="24"/>
      <c r="G22" s="78">
        <v>20</v>
      </c>
      <c r="H22" s="279">
        <v>15</v>
      </c>
      <c r="K22" s="31" t="s">
        <v>10</v>
      </c>
      <c r="L22" s="105" t="s">
        <v>106</v>
      </c>
      <c r="M22" s="10" t="s">
        <v>150</v>
      </c>
      <c r="N22" s="1" t="s">
        <v>418</v>
      </c>
      <c r="O22" s="11">
        <v>3</v>
      </c>
      <c r="P22" s="17" t="s">
        <v>364</v>
      </c>
      <c r="Q22" s="1" t="s">
        <v>419</v>
      </c>
      <c r="R22" s="11" t="s">
        <v>57</v>
      </c>
      <c r="T22" s="10" t="s">
        <v>10</v>
      </c>
      <c r="U22" s="81" t="s">
        <v>420</v>
      </c>
      <c r="V22" s="10" t="s">
        <v>10</v>
      </c>
      <c r="W22" s="26" t="s">
        <v>421</v>
      </c>
      <c r="X22" s="11">
        <v>3</v>
      </c>
      <c r="Y22" s="17" t="s">
        <v>328</v>
      </c>
      <c r="Z22" s="1" t="s">
        <v>422</v>
      </c>
      <c r="AA22" s="11"/>
    </row>
    <row r="23" spans="2:27">
      <c r="D23" s="86" t="s">
        <v>423</v>
      </c>
      <c r="E23" s="87">
        <v>1.63</v>
      </c>
      <c r="F23" s="24"/>
      <c r="G23" s="78">
        <v>21</v>
      </c>
      <c r="H23" s="279">
        <v>15</v>
      </c>
      <c r="K23" s="31" t="s">
        <v>11</v>
      </c>
      <c r="L23" s="78" t="s">
        <v>424</v>
      </c>
      <c r="M23" s="1"/>
      <c r="N23" s="1"/>
      <c r="O23" s="1"/>
      <c r="P23" s="280" t="s">
        <v>328</v>
      </c>
      <c r="Q23" s="1"/>
      <c r="R23" s="11"/>
      <c r="T23" s="10" t="s">
        <v>11</v>
      </c>
      <c r="U23" s="81" t="s">
        <v>425</v>
      </c>
      <c r="V23" s="10" t="s">
        <v>347</v>
      </c>
      <c r="W23" s="26"/>
      <c r="X23" s="11"/>
      <c r="Y23" s="17" t="s">
        <v>328</v>
      </c>
      <c r="Z23" s="1"/>
      <c r="AA23" s="11"/>
    </row>
    <row r="24" spans="2:27" ht="26.25" customHeight="1">
      <c r="D24" s="86" t="s">
        <v>426</v>
      </c>
      <c r="E24" s="87">
        <v>5.25</v>
      </c>
      <c r="F24" s="24"/>
      <c r="G24" s="78">
        <v>22</v>
      </c>
      <c r="H24" s="279">
        <v>15</v>
      </c>
      <c r="K24" s="31" t="s">
        <v>45</v>
      </c>
      <c r="L24" s="1" t="s">
        <v>307</v>
      </c>
      <c r="M24" s="30" t="s">
        <v>162</v>
      </c>
      <c r="N24" s="1" t="s">
        <v>427</v>
      </c>
      <c r="O24" s="1">
        <v>2</v>
      </c>
      <c r="P24" s="280" t="s">
        <v>428</v>
      </c>
      <c r="Q24" s="1" t="s">
        <v>429</v>
      </c>
      <c r="R24" s="23" t="s">
        <v>165</v>
      </c>
      <c r="T24" s="10" t="s">
        <v>12</v>
      </c>
      <c r="U24" s="81" t="s">
        <v>430</v>
      </c>
      <c r="V24" s="10" t="s">
        <v>12</v>
      </c>
      <c r="W24" s="26" t="s">
        <v>229</v>
      </c>
      <c r="X24" s="11">
        <v>3</v>
      </c>
      <c r="Y24" s="17" t="s">
        <v>431</v>
      </c>
      <c r="Z24" s="1" t="s">
        <v>117</v>
      </c>
      <c r="AA24" s="11"/>
    </row>
    <row r="25" spans="2:27" ht="14.25" thickBot="1">
      <c r="D25" s="86" t="s">
        <v>349</v>
      </c>
      <c r="E25" s="87"/>
      <c r="F25" s="24"/>
      <c r="G25" s="78">
        <v>23</v>
      </c>
      <c r="H25" s="279">
        <v>15</v>
      </c>
      <c r="K25" s="32" t="s">
        <v>46</v>
      </c>
      <c r="L25" s="43" t="s">
        <v>389</v>
      </c>
      <c r="M25" s="162" t="s">
        <v>162</v>
      </c>
      <c r="N25" s="43"/>
      <c r="O25" s="43"/>
      <c r="P25" s="281" t="s">
        <v>428</v>
      </c>
      <c r="Q25" s="43"/>
      <c r="R25" s="7"/>
      <c r="T25" s="10" t="s">
        <v>13</v>
      </c>
      <c r="U25" s="81" t="s">
        <v>432</v>
      </c>
      <c r="V25" s="10" t="s">
        <v>351</v>
      </c>
      <c r="W25" s="26" t="s">
        <v>433</v>
      </c>
      <c r="X25" s="11">
        <v>1</v>
      </c>
      <c r="Y25" s="17" t="s">
        <v>434</v>
      </c>
      <c r="Z25" s="1" t="s">
        <v>118</v>
      </c>
      <c r="AA25" s="11"/>
    </row>
    <row r="26" spans="2:27" ht="27">
      <c r="D26" s="86" t="s">
        <v>353</v>
      </c>
      <c r="E26" s="87"/>
      <c r="F26" s="24"/>
      <c r="G26" s="78">
        <v>24</v>
      </c>
      <c r="H26" s="279">
        <v>15</v>
      </c>
      <c r="T26" s="10" t="s">
        <v>14</v>
      </c>
      <c r="U26" s="81" t="s">
        <v>435</v>
      </c>
      <c r="V26" s="10" t="s">
        <v>14</v>
      </c>
      <c r="W26" s="26" t="s">
        <v>354</v>
      </c>
      <c r="X26" s="11">
        <v>3</v>
      </c>
      <c r="Y26" s="17" t="s">
        <v>262</v>
      </c>
      <c r="Z26" s="2" t="s">
        <v>115</v>
      </c>
      <c r="AA26" s="23" t="s">
        <v>88</v>
      </c>
    </row>
    <row r="27" spans="2:27" ht="27">
      <c r="D27" s="86" t="s">
        <v>263</v>
      </c>
      <c r="E27" s="87"/>
      <c r="F27" s="24"/>
      <c r="G27" s="78">
        <v>25</v>
      </c>
      <c r="H27" s="279">
        <v>15</v>
      </c>
      <c r="T27" s="10" t="s">
        <v>15</v>
      </c>
      <c r="U27" s="81" t="s">
        <v>436</v>
      </c>
      <c r="V27" s="10" t="s">
        <v>355</v>
      </c>
      <c r="W27" s="26" t="s">
        <v>354</v>
      </c>
      <c r="X27" s="11">
        <v>1</v>
      </c>
      <c r="Y27" s="17" t="s">
        <v>262</v>
      </c>
      <c r="Z27" s="33" t="s">
        <v>89</v>
      </c>
      <c r="AA27" s="23" t="s">
        <v>88</v>
      </c>
    </row>
    <row r="28" spans="2:27" ht="41.25" thickBot="1">
      <c r="D28" s="88" t="s">
        <v>265</v>
      </c>
      <c r="E28" s="89"/>
      <c r="F28" s="24"/>
      <c r="G28" s="78">
        <v>26</v>
      </c>
      <c r="H28" s="279">
        <v>15</v>
      </c>
      <c r="T28" s="55" t="s">
        <v>90</v>
      </c>
      <c r="U28" s="91" t="s">
        <v>437</v>
      </c>
      <c r="V28" s="113" t="s">
        <v>357</v>
      </c>
      <c r="W28" s="56" t="s">
        <v>223</v>
      </c>
      <c r="X28" s="57">
        <v>1</v>
      </c>
      <c r="Y28" s="58" t="s">
        <v>244</v>
      </c>
      <c r="Z28" s="56" t="s">
        <v>91</v>
      </c>
      <c r="AA28" s="59" t="s">
        <v>92</v>
      </c>
    </row>
    <row r="29" spans="2:27" ht="27" customHeight="1">
      <c r="G29" s="78">
        <v>27</v>
      </c>
      <c r="H29" s="279">
        <v>15</v>
      </c>
      <c r="T29" s="34" t="s">
        <v>90</v>
      </c>
      <c r="U29" s="61" t="s">
        <v>437</v>
      </c>
      <c r="V29" s="34" t="s">
        <v>98</v>
      </c>
      <c r="W29" s="36" t="s">
        <v>19</v>
      </c>
      <c r="X29" s="37">
        <v>1</v>
      </c>
      <c r="Y29" s="41" t="s">
        <v>53</v>
      </c>
      <c r="Z29" s="36" t="s">
        <v>156</v>
      </c>
      <c r="AA29" s="40" t="s">
        <v>158</v>
      </c>
    </row>
    <row r="30" spans="2:27">
      <c r="G30" s="78">
        <v>28</v>
      </c>
      <c r="H30" s="279">
        <v>15</v>
      </c>
      <c r="T30" s="31" t="s">
        <v>96</v>
      </c>
      <c r="U30" s="81" t="s">
        <v>358</v>
      </c>
      <c r="V30" s="31" t="s">
        <v>96</v>
      </c>
      <c r="W30" s="1" t="s">
        <v>359</v>
      </c>
      <c r="X30" s="29">
        <v>3</v>
      </c>
      <c r="Y30" s="42" t="s">
        <v>360</v>
      </c>
      <c r="Z30" s="30" t="s">
        <v>119</v>
      </c>
      <c r="AA30" s="44" t="s">
        <v>99</v>
      </c>
    </row>
    <row r="31" spans="2:27">
      <c r="G31" s="78">
        <v>31</v>
      </c>
      <c r="H31" s="279">
        <v>15</v>
      </c>
      <c r="T31" s="31" t="s">
        <v>97</v>
      </c>
      <c r="U31" s="81" t="s">
        <v>358</v>
      </c>
      <c r="V31" s="31" t="s">
        <v>361</v>
      </c>
      <c r="W31" s="1" t="s">
        <v>359</v>
      </c>
      <c r="X31" s="29">
        <v>1</v>
      </c>
      <c r="Y31" s="42" t="s">
        <v>360</v>
      </c>
      <c r="Z31" s="30" t="s">
        <v>110</v>
      </c>
      <c r="AA31" s="44" t="s">
        <v>100</v>
      </c>
    </row>
    <row r="32" spans="2:27">
      <c r="G32" s="78">
        <v>32</v>
      </c>
      <c r="H32" s="279">
        <v>15</v>
      </c>
      <c r="T32" s="31" t="s">
        <v>109</v>
      </c>
      <c r="U32" s="81" t="s">
        <v>398</v>
      </c>
      <c r="V32" s="31" t="s">
        <v>109</v>
      </c>
      <c r="W32" s="1" t="s">
        <v>133</v>
      </c>
      <c r="X32" s="29">
        <v>3</v>
      </c>
      <c r="Y32" s="42" t="s">
        <v>52</v>
      </c>
      <c r="Z32" s="30" t="s">
        <v>116</v>
      </c>
      <c r="AA32" s="44" t="s">
        <v>101</v>
      </c>
    </row>
    <row r="33" spans="7:28">
      <c r="G33" s="78">
        <v>33</v>
      </c>
      <c r="H33" s="279">
        <v>15</v>
      </c>
      <c r="T33" s="31" t="s">
        <v>438</v>
      </c>
      <c r="U33" s="81" t="s">
        <v>398</v>
      </c>
      <c r="V33" s="31" t="s">
        <v>439</v>
      </c>
      <c r="W33" s="1" t="s">
        <v>133</v>
      </c>
      <c r="X33" s="29">
        <v>1</v>
      </c>
      <c r="Y33" s="42" t="s">
        <v>52</v>
      </c>
      <c r="Z33" s="30" t="s">
        <v>440</v>
      </c>
      <c r="AA33" s="44" t="s">
        <v>101</v>
      </c>
    </row>
    <row r="34" spans="7:28" ht="27">
      <c r="G34" s="78">
        <v>34</v>
      </c>
      <c r="H34" s="279">
        <v>15</v>
      </c>
      <c r="T34" s="31" t="s">
        <v>102</v>
      </c>
      <c r="U34" s="81" t="s">
        <v>362</v>
      </c>
      <c r="V34" s="31" t="s">
        <v>102</v>
      </c>
      <c r="W34" s="1" t="s">
        <v>363</v>
      </c>
      <c r="X34" s="29">
        <v>3</v>
      </c>
      <c r="Y34" s="42" t="s">
        <v>364</v>
      </c>
      <c r="Z34" s="33" t="s">
        <v>111</v>
      </c>
      <c r="AA34" s="11" t="s">
        <v>105</v>
      </c>
    </row>
    <row r="35" spans="7:28" ht="27">
      <c r="G35" s="78">
        <v>35</v>
      </c>
      <c r="H35" s="279">
        <v>15</v>
      </c>
      <c r="T35" s="34" t="s">
        <v>103</v>
      </c>
      <c r="U35" s="92" t="s">
        <v>362</v>
      </c>
      <c r="V35" s="34" t="s">
        <v>365</v>
      </c>
      <c r="W35" s="48"/>
      <c r="X35" s="37"/>
      <c r="Y35" s="41" t="s">
        <v>364</v>
      </c>
      <c r="Z35" s="39" t="s">
        <v>111</v>
      </c>
      <c r="AA35" s="35" t="s">
        <v>105</v>
      </c>
    </row>
    <row r="36" spans="7:28">
      <c r="G36" s="78">
        <v>36</v>
      </c>
      <c r="H36" s="279">
        <v>15</v>
      </c>
      <c r="T36" s="34" t="s">
        <v>127</v>
      </c>
      <c r="U36" s="92" t="s">
        <v>441</v>
      </c>
      <c r="V36" s="107" t="s">
        <v>154</v>
      </c>
      <c r="W36" s="36" t="s">
        <v>367</v>
      </c>
      <c r="X36" s="37">
        <v>3</v>
      </c>
      <c r="Y36" s="38" t="s">
        <v>256</v>
      </c>
      <c r="Z36" s="115" t="s">
        <v>323</v>
      </c>
      <c r="AA36" s="40"/>
      <c r="AB36" s="45"/>
    </row>
    <row r="37" spans="7:28">
      <c r="G37" s="78">
        <v>37</v>
      </c>
      <c r="H37" s="279">
        <v>15</v>
      </c>
      <c r="T37" s="31" t="s">
        <v>153</v>
      </c>
      <c r="U37" s="81" t="s">
        <v>442</v>
      </c>
      <c r="V37" s="107" t="s">
        <v>369</v>
      </c>
      <c r="W37" s="30"/>
      <c r="X37" s="29"/>
      <c r="Y37" s="17"/>
      <c r="Z37" s="30"/>
      <c r="AA37" s="23"/>
    </row>
    <row r="38" spans="7:28" ht="26.25" customHeight="1">
      <c r="G38" s="78">
        <v>38</v>
      </c>
      <c r="H38" s="279">
        <v>15</v>
      </c>
      <c r="T38" s="49" t="s">
        <v>151</v>
      </c>
      <c r="U38" s="82" t="s">
        <v>443</v>
      </c>
      <c r="V38" s="112" t="s">
        <v>155</v>
      </c>
      <c r="W38" s="3" t="s">
        <v>371</v>
      </c>
      <c r="X38" s="9">
        <v>1</v>
      </c>
      <c r="Y38" s="16" t="s">
        <v>406</v>
      </c>
      <c r="Z38" s="3" t="s">
        <v>407</v>
      </c>
      <c r="AA38" s="9"/>
    </row>
    <row r="39" spans="7:28" ht="26.25" customHeight="1">
      <c r="G39" s="78">
        <v>39</v>
      </c>
      <c r="H39" s="279">
        <v>15</v>
      </c>
      <c r="T39" s="31" t="s">
        <v>152</v>
      </c>
      <c r="U39" s="78" t="s">
        <v>444</v>
      </c>
      <c r="V39" s="112" t="s">
        <v>374</v>
      </c>
      <c r="W39" s="1"/>
      <c r="X39" s="1"/>
      <c r="Y39" s="16" t="s">
        <v>406</v>
      </c>
      <c r="Z39" s="1"/>
      <c r="AA39" s="11"/>
    </row>
    <row r="40" spans="7:28" ht="27" customHeight="1">
      <c r="G40" s="78">
        <v>40</v>
      </c>
      <c r="H40" s="279">
        <v>15</v>
      </c>
      <c r="T40" s="119" t="s">
        <v>45</v>
      </c>
      <c r="U40" s="119" t="s">
        <v>388</v>
      </c>
      <c r="V40" s="119" t="s">
        <v>162</v>
      </c>
      <c r="W40" s="119" t="s">
        <v>427</v>
      </c>
      <c r="X40" s="119">
        <v>1</v>
      </c>
      <c r="Y40" s="120" t="s">
        <v>428</v>
      </c>
      <c r="Z40" s="119" t="s">
        <v>429</v>
      </c>
      <c r="AA40" s="121" t="s">
        <v>165</v>
      </c>
    </row>
    <row r="41" spans="7:28" ht="13.5" customHeight="1">
      <c r="G41" s="78">
        <v>41</v>
      </c>
      <c r="H41" s="279">
        <v>15</v>
      </c>
      <c r="T41" s="119" t="s">
        <v>46</v>
      </c>
      <c r="U41" s="119" t="s">
        <v>390</v>
      </c>
      <c r="V41" s="119" t="s">
        <v>377</v>
      </c>
      <c r="W41" s="119"/>
      <c r="X41" s="119"/>
      <c r="Y41" s="120" t="s">
        <v>244</v>
      </c>
      <c r="Z41" s="119"/>
      <c r="AA41" s="119"/>
    </row>
    <row r="42" spans="7:28" ht="13.5" customHeight="1">
      <c r="G42" s="78">
        <v>42</v>
      </c>
      <c r="H42" s="279">
        <v>3.75</v>
      </c>
      <c r="T42" s="30" t="s">
        <v>45</v>
      </c>
      <c r="U42" s="1" t="s">
        <v>388</v>
      </c>
      <c r="V42" s="1" t="s">
        <v>163</v>
      </c>
      <c r="W42" s="1" t="s">
        <v>378</v>
      </c>
      <c r="X42" s="1">
        <v>2</v>
      </c>
      <c r="Y42" s="16" t="s">
        <v>445</v>
      </c>
      <c r="Z42" s="1" t="s">
        <v>379</v>
      </c>
      <c r="AA42" s="1"/>
    </row>
    <row r="43" spans="7:28">
      <c r="T43" s="30" t="s">
        <v>46</v>
      </c>
      <c r="U43" s="1" t="s">
        <v>390</v>
      </c>
      <c r="V43" s="1" t="s">
        <v>380</v>
      </c>
      <c r="W43" s="1"/>
      <c r="X43" s="1"/>
      <c r="Y43" s="16" t="s">
        <v>445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84"/>
  <sheetViews>
    <sheetView view="pageBreakPreview" topLeftCell="A56" zoomScaleNormal="100" zoomScaleSheetLayoutView="100" workbookViewId="0">
      <selection activeCell="N61" sqref="N61"/>
    </sheetView>
  </sheetViews>
  <sheetFormatPr defaultRowHeight="14.25"/>
  <cols>
    <col min="1" max="1" width="5.125" style="114" customWidth="1"/>
    <col min="2" max="6" width="1.75" style="114" customWidth="1"/>
    <col min="7" max="7" width="1.75" style="116" customWidth="1"/>
    <col min="8" max="10" width="1.75" style="114" customWidth="1"/>
    <col min="11" max="11" width="19.75" style="114" customWidth="1"/>
    <col min="12" max="12" width="13.125" style="114" customWidth="1"/>
    <col min="13" max="13" width="15.125" style="114" customWidth="1"/>
    <col min="14" max="14" width="27.875" style="114" customWidth="1"/>
    <col min="15" max="15" width="3.875" style="114" customWidth="1"/>
    <col min="16" max="16" width="6.5" style="114" customWidth="1"/>
    <col min="17" max="17" width="6.625" style="114" customWidth="1"/>
    <col min="18" max="16384" width="9" style="114"/>
  </cols>
  <sheetData>
    <row r="1" spans="1:14" customFormat="1" thickBot="1">
      <c r="A1" s="130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4" customFormat="1" ht="22.5" customHeight="1">
      <c r="A2" s="129"/>
      <c r="B2" s="149"/>
      <c r="C2" s="335"/>
      <c r="D2" s="335"/>
      <c r="E2" s="335"/>
      <c r="F2" s="335"/>
      <c r="G2" s="335"/>
      <c r="H2" s="335"/>
      <c r="I2" s="335"/>
      <c r="J2" s="335"/>
      <c r="K2" s="189"/>
      <c r="L2" s="150"/>
      <c r="M2" s="151"/>
      <c r="N2" s="152"/>
    </row>
    <row r="3" spans="1:14" customFormat="1" ht="42" customHeight="1">
      <c r="A3" s="129"/>
      <c r="B3" s="154" t="str">
        <f>"  "&amp;Q3</f>
        <v xml:space="preserve">  </v>
      </c>
      <c r="C3" s="336"/>
      <c r="D3" s="336"/>
      <c r="E3" s="336"/>
      <c r="F3" s="336"/>
      <c r="G3" s="336"/>
      <c r="H3" s="336"/>
      <c r="I3" s="336"/>
      <c r="J3" s="336"/>
      <c r="K3" s="336"/>
      <c r="L3" s="153"/>
      <c r="M3" s="24"/>
      <c r="N3" s="155"/>
    </row>
    <row r="4" spans="1:14" customFormat="1" ht="23.25" customHeight="1">
      <c r="A4" s="129"/>
      <c r="B4" s="337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9"/>
    </row>
    <row r="5" spans="1:14" customFormat="1" ht="14.25" customHeight="1">
      <c r="A5" s="129"/>
      <c r="B5" s="340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9"/>
    </row>
    <row r="6" spans="1:14" customFormat="1" ht="50.25" customHeight="1">
      <c r="A6" s="129"/>
      <c r="B6" s="340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9"/>
    </row>
    <row r="7" spans="1:14" customFormat="1" ht="44.25" customHeight="1">
      <c r="A7" s="129"/>
      <c r="B7" s="348"/>
      <c r="C7" s="349"/>
      <c r="D7" s="349"/>
      <c r="E7" s="349"/>
      <c r="F7" s="349"/>
      <c r="G7" s="349"/>
      <c r="H7" s="349"/>
      <c r="I7" s="349"/>
      <c r="J7" s="349"/>
      <c r="K7" s="343"/>
      <c r="L7" s="343"/>
      <c r="M7" s="343"/>
      <c r="N7" s="344"/>
    </row>
    <row r="8" spans="1:14" customFormat="1" ht="44.25" customHeight="1">
      <c r="A8" s="129"/>
      <c r="B8" s="345" t="s">
        <v>201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7"/>
    </row>
    <row r="9" spans="1:14" customFormat="1" ht="26.1" customHeight="1">
      <c r="A9" s="129"/>
      <c r="B9" s="350"/>
      <c r="C9" s="338"/>
      <c r="D9" s="338"/>
      <c r="E9" s="338"/>
      <c r="F9" s="338"/>
      <c r="G9" s="338"/>
      <c r="H9" s="338"/>
      <c r="I9" s="338"/>
      <c r="J9" s="338"/>
      <c r="K9" s="328"/>
      <c r="L9" s="328"/>
      <c r="M9" s="328"/>
      <c r="N9" s="329"/>
    </row>
    <row r="10" spans="1:14" customFormat="1" ht="26.1" customHeight="1">
      <c r="A10" s="129"/>
      <c r="B10" s="145"/>
      <c r="C10" s="131"/>
      <c r="D10" s="131"/>
      <c r="E10" s="131"/>
      <c r="F10" s="131"/>
      <c r="G10" s="131"/>
      <c r="H10" s="131"/>
      <c r="I10" s="131"/>
      <c r="J10" s="131"/>
      <c r="K10" s="137"/>
      <c r="L10" s="137"/>
      <c r="M10" s="137"/>
      <c r="N10" s="146"/>
    </row>
    <row r="11" spans="1:14" customFormat="1" ht="26.1" customHeight="1">
      <c r="A11" s="129"/>
      <c r="B11" s="145"/>
      <c r="C11" s="131"/>
      <c r="D11" s="330" t="s">
        <v>210</v>
      </c>
      <c r="E11" s="331"/>
      <c r="F11" s="331"/>
      <c r="G11" s="331"/>
      <c r="H11" s="331"/>
      <c r="I11" s="331"/>
      <c r="J11" s="331"/>
      <c r="K11" s="341"/>
      <c r="L11" s="341"/>
      <c r="M11" s="341"/>
      <c r="N11" s="342"/>
    </row>
    <row r="12" spans="1:14" customFormat="1" ht="26.1" customHeight="1">
      <c r="A12" s="129"/>
      <c r="B12" s="145"/>
      <c r="C12" s="139"/>
      <c r="D12" s="138"/>
      <c r="E12" s="138"/>
      <c r="F12" s="138"/>
      <c r="G12" s="138"/>
      <c r="H12" s="138"/>
      <c r="I12" s="138"/>
      <c r="J12" s="138"/>
      <c r="K12" s="328"/>
      <c r="L12" s="328"/>
      <c r="M12" s="328"/>
      <c r="N12" s="329"/>
    </row>
    <row r="13" spans="1:14" customFormat="1" ht="26.1" customHeight="1">
      <c r="A13" s="129"/>
      <c r="B13" s="145"/>
      <c r="C13" s="139"/>
      <c r="D13" s="131"/>
      <c r="E13" s="131"/>
      <c r="F13" s="131"/>
      <c r="G13" s="131"/>
      <c r="H13" s="131"/>
      <c r="I13" s="131"/>
      <c r="J13" s="131"/>
      <c r="K13" s="328"/>
      <c r="L13" s="328"/>
      <c r="M13" s="328"/>
      <c r="N13" s="329"/>
    </row>
    <row r="14" spans="1:14" customFormat="1" ht="26.1" customHeight="1">
      <c r="A14" s="129"/>
      <c r="B14" s="145"/>
      <c r="C14" s="140"/>
      <c r="D14" s="131"/>
      <c r="E14" s="131"/>
      <c r="F14" s="131"/>
      <c r="G14" s="131"/>
      <c r="H14" s="131"/>
      <c r="I14" s="131"/>
      <c r="J14" s="131"/>
      <c r="K14" s="328"/>
      <c r="L14" s="328"/>
      <c r="M14" s="328"/>
      <c r="N14" s="329"/>
    </row>
    <row r="15" spans="1:14" customFormat="1" ht="26.1" customHeight="1">
      <c r="A15" s="129"/>
      <c r="B15" s="145"/>
      <c r="C15" s="141"/>
      <c r="D15" s="139"/>
      <c r="E15" s="131"/>
      <c r="F15" s="131"/>
      <c r="G15" s="131"/>
      <c r="H15" s="131"/>
      <c r="I15" s="131"/>
      <c r="J15" s="131"/>
      <c r="K15" s="328"/>
      <c r="L15" s="328"/>
      <c r="M15" s="328"/>
      <c r="N15" s="329"/>
    </row>
    <row r="16" spans="1:14" customFormat="1" ht="26.1" customHeight="1">
      <c r="A16" s="129"/>
      <c r="B16" s="332" t="s">
        <v>212</v>
      </c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4"/>
    </row>
    <row r="17" spans="1:14" customFormat="1" ht="26.1" customHeight="1">
      <c r="A17" s="129"/>
      <c r="B17" s="145"/>
      <c r="C17" s="131"/>
      <c r="D17" s="139"/>
      <c r="E17" s="131"/>
      <c r="F17" s="131"/>
      <c r="G17" s="131"/>
      <c r="H17" s="131"/>
      <c r="I17" s="131"/>
      <c r="J17" s="131"/>
      <c r="K17" s="328"/>
      <c r="L17" s="328"/>
      <c r="M17" s="328"/>
      <c r="N17" s="329"/>
    </row>
    <row r="18" spans="1:14" customFormat="1" ht="26.1" customHeight="1">
      <c r="A18" s="129"/>
      <c r="B18" s="145"/>
      <c r="C18" s="131"/>
      <c r="D18" s="142"/>
      <c r="E18" s="143"/>
      <c r="F18" s="131"/>
      <c r="G18" s="131"/>
      <c r="H18" s="131"/>
      <c r="I18" s="131"/>
      <c r="J18" s="131"/>
      <c r="K18" s="328"/>
      <c r="L18" s="328"/>
      <c r="M18" s="328"/>
      <c r="N18" s="329"/>
    </row>
    <row r="19" spans="1:14" customFormat="1" ht="26.1" customHeight="1">
      <c r="A19" s="129"/>
      <c r="B19" s="145"/>
      <c r="C19" s="131"/>
      <c r="D19" s="357"/>
      <c r="E19" s="358"/>
      <c r="F19" s="358"/>
      <c r="G19" s="358"/>
      <c r="H19" s="358"/>
      <c r="I19" s="358"/>
      <c r="J19" s="358"/>
      <c r="K19" s="349"/>
      <c r="L19" s="349"/>
      <c r="M19" s="349"/>
      <c r="N19" s="359"/>
    </row>
    <row r="20" spans="1:14" customFormat="1" ht="26.1" customHeight="1">
      <c r="A20" s="129"/>
      <c r="B20" s="145"/>
      <c r="C20" s="131"/>
      <c r="D20" s="131"/>
      <c r="E20" s="131"/>
      <c r="F20" s="131"/>
      <c r="G20" s="131"/>
      <c r="H20" s="131"/>
      <c r="I20" s="131"/>
      <c r="J20" s="131"/>
      <c r="K20" s="328"/>
      <c r="L20" s="328"/>
      <c r="M20" s="328"/>
      <c r="N20" s="329"/>
    </row>
    <row r="21" spans="1:14" customFormat="1" ht="18" customHeight="1">
      <c r="A21" s="129"/>
      <c r="B21" s="145"/>
      <c r="C21" s="131"/>
      <c r="D21" s="131"/>
      <c r="E21" s="131"/>
      <c r="F21" s="131"/>
      <c r="G21" s="131"/>
      <c r="H21" s="131"/>
      <c r="I21" s="131"/>
      <c r="J21" s="131"/>
      <c r="K21" s="137"/>
      <c r="L21" s="137"/>
      <c r="M21" s="137"/>
      <c r="N21" s="146"/>
    </row>
    <row r="22" spans="1:14" customFormat="1" ht="15" customHeight="1">
      <c r="A22" s="129"/>
      <c r="B22" s="145"/>
      <c r="C22" s="131"/>
      <c r="D22" s="131"/>
      <c r="E22" s="131"/>
      <c r="F22" s="131"/>
      <c r="G22" s="131"/>
      <c r="H22" s="131"/>
      <c r="I22" s="131"/>
      <c r="J22" s="131"/>
      <c r="K22" s="328"/>
      <c r="L22" s="328"/>
      <c r="M22" s="328"/>
      <c r="N22" s="329"/>
    </row>
    <row r="23" spans="1:14" customFormat="1" ht="40.5" customHeight="1">
      <c r="A23" s="129"/>
      <c r="B23" s="145"/>
      <c r="C23" s="131"/>
      <c r="D23" s="131"/>
      <c r="E23" s="131"/>
      <c r="F23" s="142"/>
      <c r="G23" s="142"/>
      <c r="H23" s="142"/>
      <c r="I23" s="142"/>
      <c r="J23" s="142"/>
      <c r="K23" s="328"/>
      <c r="L23" s="328"/>
      <c r="M23" s="328"/>
      <c r="N23" s="329"/>
    </row>
    <row r="24" spans="1:14" customFormat="1" ht="40.5" customHeight="1">
      <c r="A24" s="129"/>
      <c r="B24" s="145"/>
      <c r="C24" s="131"/>
      <c r="D24" s="131"/>
      <c r="E24" s="131"/>
      <c r="F24" s="142"/>
      <c r="G24" s="142"/>
      <c r="H24" s="142"/>
      <c r="I24" s="142"/>
      <c r="J24" s="131"/>
      <c r="K24" s="328"/>
      <c r="L24" s="328"/>
      <c r="M24" s="328"/>
      <c r="N24" s="329"/>
    </row>
    <row r="25" spans="1:14" customFormat="1" ht="40.5" customHeight="1">
      <c r="A25" s="129"/>
      <c r="B25" s="145"/>
      <c r="C25" s="131"/>
      <c r="D25" s="131"/>
      <c r="E25" s="131"/>
      <c r="F25" s="142"/>
      <c r="G25" s="144"/>
      <c r="H25" s="144"/>
      <c r="I25" s="144"/>
      <c r="J25" s="131"/>
      <c r="K25" s="328"/>
      <c r="L25" s="328"/>
      <c r="M25" s="328"/>
      <c r="N25" s="329"/>
    </row>
    <row r="26" spans="1:14" customFormat="1" ht="40.5" customHeight="1">
      <c r="A26" s="129"/>
      <c r="B26" s="145"/>
      <c r="C26" s="131"/>
      <c r="D26" s="131"/>
      <c r="E26" s="131"/>
      <c r="F26" s="142"/>
      <c r="G26" s="144"/>
      <c r="H26" s="144"/>
      <c r="I26" s="144"/>
      <c r="J26" s="131"/>
      <c r="K26" s="137"/>
      <c r="L26" s="137"/>
      <c r="M26" s="137"/>
      <c r="N26" s="146"/>
    </row>
    <row r="27" spans="1:14" customFormat="1" ht="82.5" customHeight="1" thickBot="1">
      <c r="A27" s="129"/>
      <c r="B27" s="147"/>
      <c r="C27" s="148"/>
      <c r="D27" s="148"/>
      <c r="E27" s="148"/>
      <c r="F27" s="157"/>
      <c r="G27" s="157"/>
      <c r="H27" s="157"/>
      <c r="I27" s="157"/>
      <c r="J27" s="157"/>
      <c r="K27" s="360"/>
      <c r="L27" s="360"/>
      <c r="M27" s="360"/>
      <c r="N27" s="361"/>
    </row>
    <row r="28" spans="1:14" customFormat="1" ht="26.1" customHeight="1">
      <c r="A28" s="129"/>
      <c r="B28" s="156"/>
      <c r="C28" s="142"/>
      <c r="D28" s="131"/>
      <c r="E28" s="131"/>
      <c r="F28" s="131"/>
      <c r="G28" s="131"/>
      <c r="H28" s="131"/>
      <c r="I28" s="131"/>
      <c r="J28" s="131"/>
      <c r="K28" s="328"/>
      <c r="L28" s="328"/>
      <c r="M28" s="328"/>
      <c r="N28" s="328"/>
    </row>
    <row r="29" spans="1:14" customFormat="1" ht="26.1" customHeight="1">
      <c r="A29" s="129"/>
      <c r="B29" s="156"/>
      <c r="C29" s="142"/>
      <c r="D29" s="131"/>
      <c r="E29" s="131"/>
      <c r="F29" s="131"/>
      <c r="G29" s="131"/>
      <c r="H29" s="131"/>
      <c r="I29" s="131"/>
      <c r="J29" s="131"/>
      <c r="K29" s="137"/>
      <c r="L29" s="137"/>
      <c r="M29" s="137"/>
      <c r="N29" s="137"/>
    </row>
    <row r="30" spans="1:14" customFormat="1" ht="15" customHeight="1">
      <c r="A30" s="129"/>
      <c r="B30" s="158"/>
      <c r="C30" s="355" t="s">
        <v>208</v>
      </c>
      <c r="D30" s="355"/>
      <c r="E30" s="355"/>
      <c r="F30" s="355"/>
      <c r="G30" s="355"/>
      <c r="H30" s="355"/>
      <c r="I30" s="355"/>
      <c r="J30" s="203"/>
      <c r="K30" s="355"/>
      <c r="L30" s="355"/>
      <c r="M30" s="355"/>
      <c r="N30" s="356"/>
    </row>
    <row r="31" spans="1:14" customFormat="1" ht="19.5" customHeight="1">
      <c r="A31" s="129"/>
      <c r="B31" s="351" t="s">
        <v>206</v>
      </c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3"/>
    </row>
    <row r="32" spans="1:14" customFormat="1" ht="15" customHeight="1">
      <c r="A32" s="129"/>
      <c r="B32" s="159"/>
      <c r="C32" s="354" t="s">
        <v>207</v>
      </c>
      <c r="D32" s="354"/>
      <c r="E32" s="354"/>
      <c r="F32" s="354"/>
      <c r="G32" s="354"/>
      <c r="H32" s="354"/>
      <c r="I32" s="354"/>
      <c r="J32" s="204"/>
      <c r="K32" s="204"/>
      <c r="L32" s="204"/>
      <c r="M32" s="204"/>
      <c r="N32" s="205"/>
    </row>
    <row r="33" spans="2:23" ht="33" customHeight="1">
      <c r="B33" s="362" t="s">
        <v>204</v>
      </c>
      <c r="C33" s="363"/>
      <c r="D33" s="363"/>
      <c r="E33" s="363"/>
      <c r="F33" s="363"/>
      <c r="G33" s="363"/>
      <c r="H33" s="363"/>
      <c r="I33" s="363"/>
      <c r="J33" s="363"/>
      <c r="K33" s="364"/>
      <c r="L33" s="202" t="s">
        <v>202</v>
      </c>
      <c r="M33" s="202" t="s">
        <v>203</v>
      </c>
      <c r="N33" s="202" t="s">
        <v>205</v>
      </c>
    </row>
    <row r="34" spans="2:23" ht="33.75" customHeight="1">
      <c r="B34" s="365"/>
      <c r="C34" s="366"/>
      <c r="D34" s="366"/>
      <c r="E34" s="366"/>
      <c r="F34" s="366"/>
      <c r="G34" s="366"/>
      <c r="H34" s="366"/>
      <c r="I34" s="366"/>
      <c r="J34" s="366"/>
      <c r="K34" s="367"/>
      <c r="L34" s="193"/>
      <c r="M34" s="194"/>
      <c r="N34" s="136"/>
      <c r="Q34" s="128"/>
      <c r="R34" s="128"/>
      <c r="S34" s="128"/>
      <c r="T34" s="128"/>
      <c r="U34" s="128"/>
      <c r="V34" s="128"/>
      <c r="W34" s="128"/>
    </row>
    <row r="35" spans="2:23" ht="33.75" customHeight="1">
      <c r="B35" s="195" t="str">
        <f t="shared" ref="B35:B55" si="0">IF($V35=1,IF($Q35="","",$Q35),"")</f>
        <v/>
      </c>
      <c r="C35" s="196" t="str">
        <f t="shared" ref="C35:C55" si="1">IF($V35=2,IF($Q35="","",$Q35),"")</f>
        <v/>
      </c>
      <c r="D35" s="196" t="str">
        <f t="shared" ref="D35:D55" si="2">IF($V35=3,IF($Q35="","",$Q35),"")</f>
        <v/>
      </c>
      <c r="E35" s="196" t="str">
        <f t="shared" ref="E35:E55" si="3">IF($V35=4,IF($Q35="","",$Q35),"")</f>
        <v/>
      </c>
      <c r="F35" s="196" t="str">
        <f t="shared" ref="F35:F55" si="4">IF($V35=5,IF($Q35="","",$Q35),"")</f>
        <v/>
      </c>
      <c r="G35" s="196" t="str">
        <f t="shared" ref="G35:G55" si="5">IF($V35=6,IF($Q35="","",$Q35),"")</f>
        <v/>
      </c>
      <c r="H35" s="196" t="str">
        <f t="shared" ref="H35:H55" si="6">IF($V35=7,IF($Q35="","",$Q35),"")</f>
        <v/>
      </c>
      <c r="I35" s="196" t="str">
        <f t="shared" ref="I35:I55" si="7">IF($V35=8,IF($Q35="","",$Q35),"")</f>
        <v/>
      </c>
      <c r="J35" s="196" t="str">
        <f t="shared" ref="J35:J55" si="8">IF($V35=9,IF($Q35="","",$Q35),"")</f>
        <v/>
      </c>
      <c r="K35" s="197"/>
      <c r="L35" s="198" t="str">
        <f>IF($Y35="式","一式","")</f>
        <v/>
      </c>
      <c r="M35" s="194"/>
      <c r="N35" s="136"/>
      <c r="Q35" s="128"/>
      <c r="R35" s="128"/>
      <c r="S35" s="128"/>
      <c r="T35" s="128"/>
      <c r="U35" s="128"/>
      <c r="V35" s="128"/>
      <c r="W35" s="128"/>
    </row>
    <row r="36" spans="2:23" ht="33.75" customHeight="1">
      <c r="B36" s="195" t="str">
        <f t="shared" si="0"/>
        <v/>
      </c>
      <c r="C36" s="196" t="str">
        <f t="shared" si="1"/>
        <v/>
      </c>
      <c r="D36" s="196" t="str">
        <f t="shared" si="2"/>
        <v/>
      </c>
      <c r="E36" s="196" t="str">
        <f t="shared" si="3"/>
        <v/>
      </c>
      <c r="F36" s="196" t="str">
        <f t="shared" si="4"/>
        <v/>
      </c>
      <c r="G36" s="196" t="str">
        <f t="shared" si="5"/>
        <v/>
      </c>
      <c r="H36" s="196" t="str">
        <f t="shared" si="6"/>
        <v/>
      </c>
      <c r="I36" s="196" t="str">
        <f t="shared" si="7"/>
        <v/>
      </c>
      <c r="J36" s="196" t="str">
        <f t="shared" si="8"/>
        <v/>
      </c>
      <c r="K36" s="197"/>
      <c r="L36" s="198" t="str">
        <f t="shared" ref="L36:L55" si="9">IF($Y36="式","一式","")</f>
        <v/>
      </c>
      <c r="M36" s="194"/>
      <c r="N36" s="136"/>
      <c r="Q36" s="128"/>
      <c r="R36" s="128"/>
      <c r="S36" s="128"/>
      <c r="T36" s="128"/>
      <c r="U36" s="128"/>
      <c r="V36" s="128"/>
      <c r="W36" s="128"/>
    </row>
    <row r="37" spans="2:23" ht="33.75" customHeight="1">
      <c r="B37" s="192" t="str">
        <f t="shared" si="0"/>
        <v/>
      </c>
      <c r="C37" s="199" t="str">
        <f t="shared" si="1"/>
        <v/>
      </c>
      <c r="D37" s="199" t="str">
        <f t="shared" si="2"/>
        <v/>
      </c>
      <c r="E37" s="199" t="str">
        <f t="shared" si="3"/>
        <v/>
      </c>
      <c r="F37" s="199" t="str">
        <f t="shared" si="4"/>
        <v/>
      </c>
      <c r="G37" s="199" t="str">
        <f t="shared" si="5"/>
        <v/>
      </c>
      <c r="H37" s="199" t="str">
        <f t="shared" si="6"/>
        <v/>
      </c>
      <c r="I37" s="199" t="str">
        <f t="shared" si="7"/>
        <v/>
      </c>
      <c r="J37" s="199" t="str">
        <f t="shared" si="8"/>
        <v/>
      </c>
      <c r="K37" s="200"/>
      <c r="L37" s="198" t="str">
        <f t="shared" si="9"/>
        <v/>
      </c>
      <c r="M37" s="194"/>
      <c r="N37" s="136"/>
      <c r="Q37" s="128"/>
      <c r="R37" s="128"/>
      <c r="S37" s="128"/>
      <c r="T37" s="128"/>
      <c r="U37" s="128"/>
      <c r="V37" s="128"/>
      <c r="W37" s="128"/>
    </row>
    <row r="38" spans="2:23" ht="33.75" customHeight="1">
      <c r="B38" s="192" t="str">
        <f t="shared" si="0"/>
        <v/>
      </c>
      <c r="C38" s="199" t="str">
        <f t="shared" si="1"/>
        <v/>
      </c>
      <c r="D38" s="199" t="str">
        <f t="shared" si="2"/>
        <v/>
      </c>
      <c r="E38" s="199" t="str">
        <f t="shared" si="3"/>
        <v/>
      </c>
      <c r="F38" s="199" t="str">
        <f t="shared" si="4"/>
        <v/>
      </c>
      <c r="G38" s="199" t="str">
        <f t="shared" si="5"/>
        <v/>
      </c>
      <c r="H38" s="199" t="str">
        <f t="shared" si="6"/>
        <v/>
      </c>
      <c r="I38" s="199" t="str">
        <f t="shared" si="7"/>
        <v/>
      </c>
      <c r="J38" s="199" t="str">
        <f t="shared" si="8"/>
        <v/>
      </c>
      <c r="K38" s="200"/>
      <c r="L38" s="198" t="str">
        <f t="shared" si="9"/>
        <v/>
      </c>
      <c r="M38" s="194"/>
      <c r="N38" s="136"/>
      <c r="Q38" s="128"/>
      <c r="R38" s="128"/>
      <c r="S38" s="128"/>
      <c r="T38" s="128"/>
      <c r="U38" s="128"/>
      <c r="V38" s="128"/>
      <c r="W38" s="128"/>
    </row>
    <row r="39" spans="2:23" ht="33.75" customHeight="1">
      <c r="B39" s="192" t="str">
        <f t="shared" si="0"/>
        <v/>
      </c>
      <c r="C39" s="199" t="str">
        <f t="shared" si="1"/>
        <v/>
      </c>
      <c r="D39" s="199" t="str">
        <f t="shared" si="2"/>
        <v/>
      </c>
      <c r="E39" s="199" t="str">
        <f t="shared" si="3"/>
        <v/>
      </c>
      <c r="F39" s="199" t="str">
        <f t="shared" si="4"/>
        <v/>
      </c>
      <c r="G39" s="199" t="str">
        <f t="shared" si="5"/>
        <v/>
      </c>
      <c r="H39" s="199" t="str">
        <f t="shared" si="6"/>
        <v/>
      </c>
      <c r="I39" s="199" t="str">
        <f t="shared" si="7"/>
        <v/>
      </c>
      <c r="J39" s="199" t="str">
        <f t="shared" si="8"/>
        <v/>
      </c>
      <c r="K39" s="200"/>
      <c r="L39" s="198" t="str">
        <f t="shared" si="9"/>
        <v/>
      </c>
      <c r="M39" s="194"/>
      <c r="N39" s="136"/>
      <c r="Q39" s="128"/>
      <c r="R39" s="128"/>
      <c r="S39" s="128"/>
      <c r="T39" s="128"/>
      <c r="U39" s="128"/>
      <c r="V39" s="128"/>
      <c r="W39" s="128"/>
    </row>
    <row r="40" spans="2:23" ht="33.75" customHeight="1">
      <c r="B40" s="192" t="str">
        <f t="shared" si="0"/>
        <v/>
      </c>
      <c r="C40" s="199" t="str">
        <f t="shared" si="1"/>
        <v/>
      </c>
      <c r="D40" s="199" t="str">
        <f t="shared" si="2"/>
        <v/>
      </c>
      <c r="E40" s="199" t="str">
        <f t="shared" si="3"/>
        <v/>
      </c>
      <c r="F40" s="199" t="str">
        <f t="shared" si="4"/>
        <v/>
      </c>
      <c r="G40" s="199" t="str">
        <f t="shared" si="5"/>
        <v/>
      </c>
      <c r="H40" s="199" t="str">
        <f t="shared" si="6"/>
        <v/>
      </c>
      <c r="I40" s="199" t="str">
        <f t="shared" si="7"/>
        <v/>
      </c>
      <c r="J40" s="199" t="str">
        <f t="shared" si="8"/>
        <v/>
      </c>
      <c r="K40" s="200"/>
      <c r="L40" s="198" t="str">
        <f t="shared" si="9"/>
        <v/>
      </c>
      <c r="M40" s="194"/>
      <c r="N40" s="136"/>
      <c r="Q40" s="128"/>
      <c r="R40" s="128"/>
      <c r="S40" s="128"/>
      <c r="T40" s="128"/>
      <c r="U40" s="128"/>
      <c r="V40" s="128"/>
      <c r="W40" s="128"/>
    </row>
    <row r="41" spans="2:23" ht="33.75" customHeight="1">
      <c r="B41" s="192" t="str">
        <f t="shared" si="0"/>
        <v/>
      </c>
      <c r="C41" s="199" t="str">
        <f t="shared" si="1"/>
        <v/>
      </c>
      <c r="D41" s="199" t="str">
        <f t="shared" si="2"/>
        <v/>
      </c>
      <c r="E41" s="199" t="str">
        <f t="shared" si="3"/>
        <v/>
      </c>
      <c r="F41" s="199" t="str">
        <f t="shared" si="4"/>
        <v/>
      </c>
      <c r="G41" s="199" t="str">
        <f t="shared" si="5"/>
        <v/>
      </c>
      <c r="H41" s="199" t="str">
        <f t="shared" si="6"/>
        <v/>
      </c>
      <c r="I41" s="199" t="str">
        <f t="shared" si="7"/>
        <v/>
      </c>
      <c r="J41" s="199" t="str">
        <f t="shared" si="8"/>
        <v/>
      </c>
      <c r="K41" s="200"/>
      <c r="L41" s="198" t="str">
        <f t="shared" si="9"/>
        <v/>
      </c>
      <c r="M41" s="194"/>
      <c r="N41" s="136"/>
      <c r="Q41" s="128"/>
      <c r="R41" s="128"/>
      <c r="S41" s="128"/>
      <c r="T41" s="128"/>
      <c r="U41" s="128"/>
      <c r="V41" s="128"/>
      <c r="W41" s="128"/>
    </row>
    <row r="42" spans="2:23" s="127" customFormat="1" ht="33.75" customHeight="1">
      <c r="B42" s="192" t="str">
        <f t="shared" si="0"/>
        <v/>
      </c>
      <c r="C42" s="199" t="str">
        <f t="shared" si="1"/>
        <v/>
      </c>
      <c r="D42" s="199" t="str">
        <f t="shared" si="2"/>
        <v/>
      </c>
      <c r="E42" s="199" t="str">
        <f t="shared" si="3"/>
        <v/>
      </c>
      <c r="F42" s="199" t="str">
        <f t="shared" si="4"/>
        <v/>
      </c>
      <c r="G42" s="199" t="str">
        <f t="shared" si="5"/>
        <v/>
      </c>
      <c r="H42" s="199" t="str">
        <f t="shared" si="6"/>
        <v/>
      </c>
      <c r="I42" s="199" t="str">
        <f t="shared" si="7"/>
        <v/>
      </c>
      <c r="J42" s="199" t="str">
        <f t="shared" si="8"/>
        <v/>
      </c>
      <c r="K42" s="200"/>
      <c r="L42" s="198" t="str">
        <f t="shared" si="9"/>
        <v/>
      </c>
      <c r="M42" s="194"/>
      <c r="N42" s="136"/>
      <c r="Q42" s="128"/>
      <c r="R42" s="128"/>
      <c r="S42" s="128"/>
      <c r="T42" s="128"/>
      <c r="U42" s="128"/>
      <c r="V42" s="128"/>
      <c r="W42" s="128"/>
    </row>
    <row r="43" spans="2:23" s="127" customFormat="1" ht="33.75" customHeight="1">
      <c r="B43" s="192" t="str">
        <f t="shared" si="0"/>
        <v/>
      </c>
      <c r="C43" s="199" t="str">
        <f t="shared" si="1"/>
        <v/>
      </c>
      <c r="D43" s="199" t="str">
        <f t="shared" si="2"/>
        <v/>
      </c>
      <c r="E43" s="199" t="str">
        <f t="shared" si="3"/>
        <v/>
      </c>
      <c r="F43" s="199" t="str">
        <f t="shared" si="4"/>
        <v/>
      </c>
      <c r="G43" s="199" t="str">
        <f t="shared" si="5"/>
        <v/>
      </c>
      <c r="H43" s="199" t="str">
        <f t="shared" si="6"/>
        <v/>
      </c>
      <c r="I43" s="199" t="str">
        <f t="shared" si="7"/>
        <v/>
      </c>
      <c r="J43" s="199" t="str">
        <f t="shared" si="8"/>
        <v/>
      </c>
      <c r="K43" s="200"/>
      <c r="L43" s="198" t="str">
        <f t="shared" si="9"/>
        <v/>
      </c>
      <c r="M43" s="194"/>
      <c r="N43" s="136"/>
      <c r="Q43" s="128"/>
      <c r="R43" s="128"/>
      <c r="S43" s="128"/>
      <c r="T43" s="128"/>
      <c r="U43" s="128"/>
      <c r="V43" s="128"/>
      <c r="W43" s="128"/>
    </row>
    <row r="44" spans="2:23" s="127" customFormat="1" ht="33.75" customHeight="1">
      <c r="B44" s="192" t="str">
        <f t="shared" si="0"/>
        <v/>
      </c>
      <c r="C44" s="199" t="str">
        <f t="shared" si="1"/>
        <v/>
      </c>
      <c r="D44" s="199" t="str">
        <f t="shared" si="2"/>
        <v/>
      </c>
      <c r="E44" s="199" t="str">
        <f t="shared" si="3"/>
        <v/>
      </c>
      <c r="F44" s="199" t="str">
        <f t="shared" si="4"/>
        <v/>
      </c>
      <c r="G44" s="199" t="str">
        <f t="shared" si="5"/>
        <v/>
      </c>
      <c r="H44" s="199" t="str">
        <f t="shared" si="6"/>
        <v/>
      </c>
      <c r="I44" s="199" t="str">
        <f t="shared" si="7"/>
        <v/>
      </c>
      <c r="J44" s="199" t="str">
        <f t="shared" si="8"/>
        <v/>
      </c>
      <c r="K44" s="200"/>
      <c r="L44" s="198" t="str">
        <f t="shared" si="9"/>
        <v/>
      </c>
      <c r="M44" s="194"/>
      <c r="N44" s="136"/>
      <c r="Q44" s="128"/>
      <c r="R44" s="128"/>
      <c r="S44" s="128"/>
      <c r="T44" s="128"/>
      <c r="U44" s="128"/>
      <c r="V44" s="128"/>
      <c r="W44" s="128"/>
    </row>
    <row r="45" spans="2:23" s="127" customFormat="1" ht="33.75" customHeight="1">
      <c r="B45" s="192" t="str">
        <f t="shared" si="0"/>
        <v/>
      </c>
      <c r="C45" s="199" t="str">
        <f t="shared" si="1"/>
        <v/>
      </c>
      <c r="D45" s="199" t="str">
        <f t="shared" si="2"/>
        <v/>
      </c>
      <c r="E45" s="199" t="str">
        <f t="shared" si="3"/>
        <v/>
      </c>
      <c r="F45" s="199" t="str">
        <f t="shared" si="4"/>
        <v/>
      </c>
      <c r="G45" s="199" t="str">
        <f t="shared" si="5"/>
        <v/>
      </c>
      <c r="H45" s="199" t="str">
        <f t="shared" si="6"/>
        <v/>
      </c>
      <c r="I45" s="199" t="str">
        <f t="shared" si="7"/>
        <v/>
      </c>
      <c r="J45" s="199" t="str">
        <f t="shared" si="8"/>
        <v/>
      </c>
      <c r="K45" s="200"/>
      <c r="L45" s="198" t="str">
        <f t="shared" si="9"/>
        <v/>
      </c>
      <c r="M45" s="194"/>
      <c r="N45" s="136"/>
      <c r="Q45" s="128"/>
      <c r="R45" s="128"/>
      <c r="S45" s="128"/>
      <c r="T45" s="128"/>
      <c r="U45" s="128"/>
      <c r="V45" s="128"/>
      <c r="W45" s="128"/>
    </row>
    <row r="46" spans="2:23" s="127" customFormat="1" ht="33.75" customHeight="1">
      <c r="B46" s="192" t="str">
        <f t="shared" si="0"/>
        <v/>
      </c>
      <c r="C46" s="199" t="str">
        <f t="shared" si="1"/>
        <v/>
      </c>
      <c r="D46" s="199" t="str">
        <f t="shared" si="2"/>
        <v/>
      </c>
      <c r="E46" s="199" t="str">
        <f t="shared" si="3"/>
        <v/>
      </c>
      <c r="F46" s="199" t="str">
        <f t="shared" si="4"/>
        <v/>
      </c>
      <c r="G46" s="199" t="str">
        <f t="shared" si="5"/>
        <v/>
      </c>
      <c r="H46" s="199" t="str">
        <f t="shared" si="6"/>
        <v/>
      </c>
      <c r="I46" s="199" t="str">
        <f t="shared" si="7"/>
        <v/>
      </c>
      <c r="J46" s="199" t="str">
        <f t="shared" si="8"/>
        <v/>
      </c>
      <c r="K46" s="200"/>
      <c r="L46" s="198" t="str">
        <f t="shared" si="9"/>
        <v/>
      </c>
      <c r="M46" s="194"/>
      <c r="N46" s="136"/>
      <c r="Q46" s="128"/>
      <c r="R46" s="128"/>
      <c r="S46" s="128"/>
      <c r="T46" s="128"/>
      <c r="U46" s="128"/>
      <c r="V46" s="128"/>
      <c r="W46" s="128"/>
    </row>
    <row r="47" spans="2:23" s="127" customFormat="1" ht="33.75" customHeight="1">
      <c r="B47" s="192" t="str">
        <f t="shared" si="0"/>
        <v/>
      </c>
      <c r="C47" s="199" t="str">
        <f t="shared" si="1"/>
        <v/>
      </c>
      <c r="D47" s="199" t="str">
        <f t="shared" si="2"/>
        <v/>
      </c>
      <c r="E47" s="199" t="str">
        <f t="shared" si="3"/>
        <v/>
      </c>
      <c r="F47" s="199" t="str">
        <f t="shared" si="4"/>
        <v/>
      </c>
      <c r="G47" s="199" t="str">
        <f t="shared" si="5"/>
        <v/>
      </c>
      <c r="H47" s="199" t="str">
        <f t="shared" si="6"/>
        <v/>
      </c>
      <c r="I47" s="199" t="str">
        <f t="shared" si="7"/>
        <v/>
      </c>
      <c r="J47" s="199" t="str">
        <f t="shared" si="8"/>
        <v/>
      </c>
      <c r="K47" s="200"/>
      <c r="L47" s="198" t="str">
        <f t="shared" si="9"/>
        <v/>
      </c>
      <c r="M47" s="194"/>
      <c r="N47" s="136"/>
      <c r="Q47" s="128"/>
      <c r="R47" s="128"/>
      <c r="S47" s="128"/>
      <c r="T47" s="128"/>
      <c r="U47" s="128"/>
      <c r="V47" s="128"/>
      <c r="W47" s="128"/>
    </row>
    <row r="48" spans="2:23" s="127" customFormat="1" ht="33.75" customHeight="1">
      <c r="B48" s="192" t="str">
        <f t="shared" si="0"/>
        <v/>
      </c>
      <c r="C48" s="199" t="str">
        <f t="shared" si="1"/>
        <v/>
      </c>
      <c r="D48" s="199" t="str">
        <f t="shared" si="2"/>
        <v/>
      </c>
      <c r="E48" s="199" t="str">
        <f t="shared" si="3"/>
        <v/>
      </c>
      <c r="F48" s="199" t="str">
        <f t="shared" si="4"/>
        <v/>
      </c>
      <c r="G48" s="199" t="str">
        <f t="shared" si="5"/>
        <v/>
      </c>
      <c r="H48" s="199" t="str">
        <f t="shared" si="6"/>
        <v/>
      </c>
      <c r="I48" s="199" t="str">
        <f t="shared" si="7"/>
        <v/>
      </c>
      <c r="J48" s="199" t="str">
        <f t="shared" si="8"/>
        <v/>
      </c>
      <c r="K48" s="200"/>
      <c r="L48" s="198" t="str">
        <f t="shared" si="9"/>
        <v/>
      </c>
      <c r="M48" s="194"/>
      <c r="N48" s="136"/>
      <c r="Q48" s="128"/>
      <c r="R48" s="128"/>
      <c r="S48" s="128"/>
      <c r="T48" s="128"/>
      <c r="U48" s="128"/>
      <c r="V48" s="128"/>
      <c r="W48" s="128"/>
    </row>
    <row r="49" spans="1:23" s="127" customFormat="1" ht="33.75" customHeight="1">
      <c r="B49" s="192" t="str">
        <f t="shared" si="0"/>
        <v/>
      </c>
      <c r="C49" s="199" t="str">
        <f t="shared" si="1"/>
        <v/>
      </c>
      <c r="D49" s="199" t="str">
        <f t="shared" si="2"/>
        <v/>
      </c>
      <c r="E49" s="199" t="str">
        <f t="shared" si="3"/>
        <v/>
      </c>
      <c r="F49" s="199" t="str">
        <f t="shared" si="4"/>
        <v/>
      </c>
      <c r="G49" s="199" t="str">
        <f t="shared" si="5"/>
        <v/>
      </c>
      <c r="H49" s="199" t="str">
        <f t="shared" si="6"/>
        <v/>
      </c>
      <c r="I49" s="199" t="str">
        <f t="shared" si="7"/>
        <v/>
      </c>
      <c r="J49" s="199" t="str">
        <f t="shared" si="8"/>
        <v/>
      </c>
      <c r="K49" s="200"/>
      <c r="L49" s="198" t="str">
        <f t="shared" si="9"/>
        <v/>
      </c>
      <c r="M49" s="194"/>
      <c r="N49" s="136"/>
      <c r="Q49" s="128"/>
      <c r="R49" s="128"/>
      <c r="S49" s="128"/>
      <c r="T49" s="128"/>
      <c r="U49" s="128"/>
      <c r="V49" s="128"/>
      <c r="W49" s="128"/>
    </row>
    <row r="50" spans="1:23" s="127" customFormat="1" ht="33.75" customHeight="1">
      <c r="B50" s="192" t="str">
        <f t="shared" si="0"/>
        <v/>
      </c>
      <c r="C50" s="199" t="str">
        <f t="shared" si="1"/>
        <v/>
      </c>
      <c r="D50" s="199" t="str">
        <f t="shared" si="2"/>
        <v/>
      </c>
      <c r="E50" s="199" t="str">
        <f t="shared" si="3"/>
        <v/>
      </c>
      <c r="F50" s="199" t="str">
        <f t="shared" si="4"/>
        <v/>
      </c>
      <c r="G50" s="199" t="str">
        <f t="shared" si="5"/>
        <v/>
      </c>
      <c r="H50" s="199" t="str">
        <f t="shared" si="6"/>
        <v/>
      </c>
      <c r="I50" s="199" t="str">
        <f t="shared" si="7"/>
        <v/>
      </c>
      <c r="J50" s="199" t="str">
        <f t="shared" si="8"/>
        <v/>
      </c>
      <c r="K50" s="200"/>
      <c r="L50" s="198" t="str">
        <f t="shared" si="9"/>
        <v/>
      </c>
      <c r="M50" s="194"/>
      <c r="N50" s="136"/>
      <c r="Q50" s="128"/>
      <c r="R50" s="128"/>
      <c r="S50" s="128"/>
      <c r="T50" s="128"/>
      <c r="U50" s="128"/>
      <c r="V50" s="128"/>
      <c r="W50" s="128"/>
    </row>
    <row r="51" spans="1:23" s="127" customFormat="1" ht="33.75" customHeight="1">
      <c r="B51" s="192" t="str">
        <f t="shared" si="0"/>
        <v/>
      </c>
      <c r="C51" s="199" t="str">
        <f t="shared" si="1"/>
        <v/>
      </c>
      <c r="D51" s="199" t="str">
        <f t="shared" si="2"/>
        <v/>
      </c>
      <c r="E51" s="199" t="str">
        <f t="shared" si="3"/>
        <v/>
      </c>
      <c r="F51" s="199" t="str">
        <f t="shared" si="4"/>
        <v/>
      </c>
      <c r="G51" s="199" t="str">
        <f t="shared" si="5"/>
        <v/>
      </c>
      <c r="H51" s="199" t="str">
        <f t="shared" si="6"/>
        <v/>
      </c>
      <c r="I51" s="199" t="str">
        <f t="shared" si="7"/>
        <v/>
      </c>
      <c r="J51" s="199" t="str">
        <f t="shared" si="8"/>
        <v/>
      </c>
      <c r="K51" s="200"/>
      <c r="L51" s="198" t="str">
        <f t="shared" si="9"/>
        <v/>
      </c>
      <c r="M51" s="194"/>
      <c r="N51" s="136"/>
      <c r="Q51" s="128"/>
      <c r="R51" s="128"/>
      <c r="S51" s="128"/>
      <c r="T51" s="128"/>
      <c r="U51" s="128"/>
      <c r="V51" s="128"/>
      <c r="W51" s="128"/>
    </row>
    <row r="52" spans="1:23" s="127" customFormat="1" ht="33.75" customHeight="1">
      <c r="B52" s="192" t="str">
        <f t="shared" si="0"/>
        <v/>
      </c>
      <c r="C52" s="199" t="str">
        <f t="shared" si="1"/>
        <v/>
      </c>
      <c r="D52" s="199" t="str">
        <f t="shared" si="2"/>
        <v/>
      </c>
      <c r="E52" s="199" t="str">
        <f t="shared" si="3"/>
        <v/>
      </c>
      <c r="F52" s="199" t="str">
        <f t="shared" si="4"/>
        <v/>
      </c>
      <c r="G52" s="199" t="str">
        <f t="shared" si="5"/>
        <v/>
      </c>
      <c r="H52" s="199" t="str">
        <f t="shared" si="6"/>
        <v/>
      </c>
      <c r="I52" s="199" t="str">
        <f t="shared" si="7"/>
        <v/>
      </c>
      <c r="J52" s="199" t="str">
        <f t="shared" si="8"/>
        <v/>
      </c>
      <c r="K52" s="200"/>
      <c r="L52" s="198" t="str">
        <f t="shared" si="9"/>
        <v/>
      </c>
      <c r="M52" s="194"/>
      <c r="N52" s="136"/>
      <c r="Q52" s="128"/>
      <c r="R52" s="128"/>
      <c r="S52" s="128"/>
      <c r="T52" s="128"/>
      <c r="U52" s="128"/>
      <c r="V52" s="128"/>
      <c r="W52" s="128"/>
    </row>
    <row r="53" spans="1:23" s="127" customFormat="1" ht="33.75" customHeight="1">
      <c r="B53" s="192" t="str">
        <f t="shared" si="0"/>
        <v/>
      </c>
      <c r="C53" s="199" t="str">
        <f t="shared" si="1"/>
        <v/>
      </c>
      <c r="D53" s="199" t="str">
        <f t="shared" si="2"/>
        <v/>
      </c>
      <c r="E53" s="199" t="str">
        <f t="shared" si="3"/>
        <v/>
      </c>
      <c r="F53" s="199" t="str">
        <f t="shared" si="4"/>
        <v/>
      </c>
      <c r="G53" s="199" t="str">
        <f t="shared" si="5"/>
        <v/>
      </c>
      <c r="H53" s="199" t="str">
        <f t="shared" si="6"/>
        <v/>
      </c>
      <c r="I53" s="199" t="str">
        <f t="shared" si="7"/>
        <v/>
      </c>
      <c r="J53" s="199" t="str">
        <f t="shared" si="8"/>
        <v/>
      </c>
      <c r="K53" s="200"/>
      <c r="L53" s="198" t="str">
        <f t="shared" si="9"/>
        <v/>
      </c>
      <c r="M53" s="194"/>
      <c r="N53" s="136"/>
      <c r="Q53" s="128"/>
      <c r="R53" s="128"/>
      <c r="S53" s="128"/>
      <c r="T53" s="128"/>
      <c r="U53" s="128"/>
      <c r="V53" s="128"/>
      <c r="W53" s="128"/>
    </row>
    <row r="54" spans="1:23" s="127" customFormat="1" ht="33.75" customHeight="1">
      <c r="B54" s="192" t="str">
        <f t="shared" si="0"/>
        <v/>
      </c>
      <c r="C54" s="199" t="str">
        <f t="shared" si="1"/>
        <v/>
      </c>
      <c r="D54" s="199" t="str">
        <f t="shared" si="2"/>
        <v/>
      </c>
      <c r="E54" s="199" t="str">
        <f t="shared" si="3"/>
        <v/>
      </c>
      <c r="F54" s="199" t="str">
        <f t="shared" si="4"/>
        <v/>
      </c>
      <c r="G54" s="199" t="str">
        <f t="shared" si="5"/>
        <v/>
      </c>
      <c r="H54" s="199" t="str">
        <f t="shared" si="6"/>
        <v/>
      </c>
      <c r="I54" s="199" t="str">
        <f t="shared" si="7"/>
        <v/>
      </c>
      <c r="J54" s="199" t="str">
        <f t="shared" si="8"/>
        <v/>
      </c>
      <c r="K54" s="200"/>
      <c r="L54" s="198" t="str">
        <f t="shared" si="9"/>
        <v/>
      </c>
      <c r="M54" s="194"/>
      <c r="N54" s="136"/>
      <c r="Q54" s="128"/>
      <c r="R54" s="128"/>
      <c r="S54" s="128"/>
      <c r="T54" s="128"/>
      <c r="U54" s="128"/>
      <c r="V54" s="128"/>
      <c r="W54" s="128"/>
    </row>
    <row r="55" spans="1:23" s="127" customFormat="1" ht="33.75" customHeight="1">
      <c r="B55" s="192" t="str">
        <f t="shared" si="0"/>
        <v/>
      </c>
      <c r="C55" s="199" t="str">
        <f t="shared" si="1"/>
        <v/>
      </c>
      <c r="D55" s="199" t="str">
        <f t="shared" si="2"/>
        <v/>
      </c>
      <c r="E55" s="199" t="str">
        <f t="shared" si="3"/>
        <v/>
      </c>
      <c r="F55" s="199" t="str">
        <f t="shared" si="4"/>
        <v/>
      </c>
      <c r="G55" s="199" t="str">
        <f t="shared" si="5"/>
        <v/>
      </c>
      <c r="H55" s="199" t="str">
        <f t="shared" si="6"/>
        <v/>
      </c>
      <c r="I55" s="199" t="str">
        <f t="shared" si="7"/>
        <v/>
      </c>
      <c r="J55" s="199" t="str">
        <f t="shared" si="8"/>
        <v/>
      </c>
      <c r="K55" s="200"/>
      <c r="L55" s="201" t="str">
        <f t="shared" si="9"/>
        <v/>
      </c>
      <c r="M55" s="194"/>
      <c r="N55" s="136"/>
      <c r="Q55" s="128"/>
      <c r="R55" s="128"/>
      <c r="S55" s="128"/>
      <c r="T55" s="128"/>
      <c r="U55" s="128"/>
      <c r="V55" s="128"/>
      <c r="W55" s="128"/>
    </row>
    <row r="56" spans="1:23" s="127" customFormat="1" ht="10.5" customHeight="1">
      <c r="Q56" s="128"/>
      <c r="R56" s="128"/>
      <c r="S56" s="128"/>
      <c r="T56" s="128"/>
      <c r="U56" s="128"/>
      <c r="V56" s="128"/>
      <c r="W56" s="128"/>
    </row>
    <row r="57" spans="1:23" customFormat="1" ht="26.1" customHeight="1">
      <c r="A57" s="129"/>
      <c r="B57" s="156"/>
      <c r="C57" s="142"/>
      <c r="D57" s="131"/>
      <c r="E57" s="131"/>
      <c r="F57" s="131"/>
      <c r="G57" s="131"/>
      <c r="H57" s="131"/>
      <c r="I57" s="131"/>
      <c r="J57" s="131"/>
      <c r="K57" s="137"/>
      <c r="L57" s="137"/>
      <c r="M57" s="137"/>
      <c r="N57" s="137"/>
    </row>
    <row r="58" spans="1:23" customFormat="1" ht="15" customHeight="1">
      <c r="A58" s="129"/>
      <c r="B58" s="158"/>
      <c r="C58" s="355" t="s">
        <v>208</v>
      </c>
      <c r="D58" s="355"/>
      <c r="E58" s="355"/>
      <c r="F58" s="355"/>
      <c r="G58" s="355"/>
      <c r="H58" s="355"/>
      <c r="I58" s="355"/>
      <c r="J58" s="203"/>
      <c r="K58" s="355"/>
      <c r="L58" s="355"/>
      <c r="M58" s="355"/>
      <c r="N58" s="356"/>
    </row>
    <row r="59" spans="1:23" customFormat="1" ht="19.5" customHeight="1">
      <c r="A59" s="129"/>
      <c r="B59" s="351" t="s">
        <v>206</v>
      </c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3"/>
    </row>
    <row r="60" spans="1:23" customFormat="1" ht="15" customHeight="1">
      <c r="A60" s="129"/>
      <c r="B60" s="159"/>
      <c r="C60" s="354" t="s">
        <v>207</v>
      </c>
      <c r="D60" s="354"/>
      <c r="E60" s="354"/>
      <c r="F60" s="354"/>
      <c r="G60" s="354"/>
      <c r="H60" s="354"/>
      <c r="I60" s="354"/>
      <c r="J60" s="204"/>
      <c r="K60" s="204"/>
      <c r="L60" s="204"/>
      <c r="M60" s="204"/>
      <c r="N60" s="205"/>
    </row>
    <row r="61" spans="1:23" ht="33.75" customHeight="1">
      <c r="B61" s="362" t="s">
        <v>204</v>
      </c>
      <c r="C61" s="363"/>
      <c r="D61" s="363"/>
      <c r="E61" s="363"/>
      <c r="F61" s="363"/>
      <c r="G61" s="363"/>
      <c r="H61" s="363"/>
      <c r="I61" s="363"/>
      <c r="J61" s="363"/>
      <c r="K61" s="364"/>
      <c r="L61" s="202" t="s">
        <v>202</v>
      </c>
      <c r="M61" s="202" t="s">
        <v>203</v>
      </c>
      <c r="N61" s="202" t="s">
        <v>205</v>
      </c>
    </row>
    <row r="62" spans="1:23" ht="33.75" customHeight="1">
      <c r="B62" s="195" t="str">
        <f t="shared" ref="B62:B83" si="10">IF($V62=1,IF($Q62="","",$Q62),"")</f>
        <v/>
      </c>
      <c r="C62" s="196" t="str">
        <f t="shared" ref="C62:C83" si="11">IF($V62=2,IF($Q62="","",$Q62),"")</f>
        <v/>
      </c>
      <c r="D62" s="196" t="str">
        <f t="shared" ref="D62:D83" si="12">IF($V62=3,IF($Q62="","",$Q62),"")</f>
        <v/>
      </c>
      <c r="E62" s="196" t="str">
        <f t="shared" ref="E62:E83" si="13">IF($V62=4,IF($Q62="","",$Q62),"")</f>
        <v/>
      </c>
      <c r="F62" s="196" t="str">
        <f t="shared" ref="F62:F83" si="14">IF($V62=5,IF($Q62="","",$Q62),"")</f>
        <v/>
      </c>
      <c r="G62" s="196" t="str">
        <f t="shared" ref="G62:G83" si="15">IF($V62=6,IF($Q62="","",$Q62),"")</f>
        <v/>
      </c>
      <c r="H62" s="196" t="str">
        <f t="shared" ref="H62:H83" si="16">IF($V62=7,IF($Q62="","",$Q62),"")</f>
        <v/>
      </c>
      <c r="I62" s="196" t="str">
        <f t="shared" ref="I62:I83" si="17">IF($V62=8,IF($Q62="","",$Q62),"")</f>
        <v/>
      </c>
      <c r="J62" s="196" t="str">
        <f t="shared" ref="J62:J83" si="18">IF($V62=9,IF($Q62="","",$Q62),"")</f>
        <v/>
      </c>
      <c r="K62" s="197"/>
      <c r="L62" s="198" t="str">
        <f>IF($Y62="式","一式","")</f>
        <v/>
      </c>
      <c r="M62" s="194"/>
      <c r="N62" s="136"/>
      <c r="Q62" s="128"/>
      <c r="R62" s="128"/>
      <c r="S62" s="128"/>
      <c r="T62" s="128"/>
      <c r="U62" s="128"/>
      <c r="V62" s="128"/>
      <c r="W62" s="128"/>
    </row>
    <row r="63" spans="1:23" ht="33.75" customHeight="1">
      <c r="B63" s="195" t="str">
        <f t="shared" si="10"/>
        <v/>
      </c>
      <c r="C63" s="196" t="str">
        <f t="shared" si="11"/>
        <v/>
      </c>
      <c r="D63" s="196" t="str">
        <f t="shared" si="12"/>
        <v/>
      </c>
      <c r="E63" s="196" t="str">
        <f t="shared" si="13"/>
        <v/>
      </c>
      <c r="F63" s="196" t="str">
        <f t="shared" si="14"/>
        <v/>
      </c>
      <c r="G63" s="196" t="str">
        <f t="shared" si="15"/>
        <v/>
      </c>
      <c r="H63" s="196" t="str">
        <f t="shared" si="16"/>
        <v/>
      </c>
      <c r="I63" s="196" t="str">
        <f t="shared" si="17"/>
        <v/>
      </c>
      <c r="J63" s="196" t="str">
        <f t="shared" si="18"/>
        <v/>
      </c>
      <c r="K63" s="197"/>
      <c r="L63" s="198" t="str">
        <f>IF($Y63="式","一式","")</f>
        <v/>
      </c>
      <c r="M63" s="194"/>
      <c r="N63" s="136"/>
      <c r="Q63" s="128"/>
      <c r="R63" s="128"/>
      <c r="S63" s="128"/>
      <c r="T63" s="128"/>
      <c r="U63" s="128"/>
      <c r="V63" s="128"/>
      <c r="W63" s="128"/>
    </row>
    <row r="64" spans="1:23" ht="33.75" customHeight="1">
      <c r="B64" s="195" t="str">
        <f t="shared" si="10"/>
        <v/>
      </c>
      <c r="C64" s="196" t="str">
        <f t="shared" si="11"/>
        <v/>
      </c>
      <c r="D64" s="196" t="str">
        <f t="shared" si="12"/>
        <v/>
      </c>
      <c r="E64" s="196" t="str">
        <f t="shared" si="13"/>
        <v/>
      </c>
      <c r="F64" s="196" t="str">
        <f t="shared" si="14"/>
        <v/>
      </c>
      <c r="G64" s="196" t="str">
        <f t="shared" si="15"/>
        <v/>
      </c>
      <c r="H64" s="196" t="str">
        <f t="shared" si="16"/>
        <v/>
      </c>
      <c r="I64" s="196" t="str">
        <f t="shared" si="17"/>
        <v/>
      </c>
      <c r="J64" s="196" t="str">
        <f t="shared" si="18"/>
        <v/>
      </c>
      <c r="K64" s="197"/>
      <c r="L64" s="198" t="str">
        <f t="shared" ref="L64:L83" si="19">IF($Y64="式","一式","")</f>
        <v/>
      </c>
      <c r="M64" s="194"/>
      <c r="N64" s="136"/>
      <c r="Q64" s="128"/>
      <c r="R64" s="128"/>
      <c r="S64" s="128"/>
      <c r="T64" s="128"/>
      <c r="U64" s="128"/>
      <c r="V64" s="128"/>
      <c r="W64" s="128"/>
    </row>
    <row r="65" spans="2:23" ht="33.75" customHeight="1">
      <c r="B65" s="192" t="str">
        <f t="shared" si="10"/>
        <v/>
      </c>
      <c r="C65" s="199" t="str">
        <f t="shared" si="11"/>
        <v/>
      </c>
      <c r="D65" s="199" t="str">
        <f t="shared" si="12"/>
        <v/>
      </c>
      <c r="E65" s="199" t="str">
        <f t="shared" si="13"/>
        <v/>
      </c>
      <c r="F65" s="199" t="str">
        <f t="shared" si="14"/>
        <v/>
      </c>
      <c r="G65" s="199" t="str">
        <f t="shared" si="15"/>
        <v/>
      </c>
      <c r="H65" s="199" t="str">
        <f t="shared" si="16"/>
        <v/>
      </c>
      <c r="I65" s="199" t="str">
        <f t="shared" si="17"/>
        <v/>
      </c>
      <c r="J65" s="199" t="str">
        <f t="shared" si="18"/>
        <v/>
      </c>
      <c r="K65" s="200"/>
      <c r="L65" s="198" t="str">
        <f t="shared" si="19"/>
        <v/>
      </c>
      <c r="M65" s="194"/>
      <c r="N65" s="136"/>
      <c r="Q65" s="128"/>
      <c r="R65" s="128"/>
      <c r="S65" s="128"/>
      <c r="T65" s="128"/>
      <c r="U65" s="128"/>
      <c r="V65" s="128"/>
      <c r="W65" s="128"/>
    </row>
    <row r="66" spans="2:23" ht="33.75" customHeight="1">
      <c r="B66" s="192" t="str">
        <f t="shared" si="10"/>
        <v/>
      </c>
      <c r="C66" s="199" t="str">
        <f t="shared" si="11"/>
        <v/>
      </c>
      <c r="D66" s="199" t="str">
        <f t="shared" si="12"/>
        <v/>
      </c>
      <c r="E66" s="199" t="str">
        <f t="shared" si="13"/>
        <v/>
      </c>
      <c r="F66" s="199" t="str">
        <f t="shared" si="14"/>
        <v/>
      </c>
      <c r="G66" s="199" t="str">
        <f t="shared" si="15"/>
        <v/>
      </c>
      <c r="H66" s="199" t="str">
        <f t="shared" si="16"/>
        <v/>
      </c>
      <c r="I66" s="199" t="str">
        <f t="shared" si="17"/>
        <v/>
      </c>
      <c r="J66" s="199" t="str">
        <f t="shared" si="18"/>
        <v/>
      </c>
      <c r="K66" s="200"/>
      <c r="L66" s="198" t="str">
        <f t="shared" si="19"/>
        <v/>
      </c>
      <c r="M66" s="194"/>
      <c r="N66" s="136"/>
      <c r="Q66" s="128"/>
      <c r="R66" s="128"/>
      <c r="S66" s="128"/>
      <c r="T66" s="128"/>
      <c r="U66" s="128"/>
      <c r="V66" s="128"/>
      <c r="W66" s="128"/>
    </row>
    <row r="67" spans="2:23" ht="33.75" customHeight="1">
      <c r="B67" s="192" t="str">
        <f t="shared" si="10"/>
        <v/>
      </c>
      <c r="C67" s="199" t="str">
        <f t="shared" si="11"/>
        <v/>
      </c>
      <c r="D67" s="199" t="str">
        <f t="shared" si="12"/>
        <v/>
      </c>
      <c r="E67" s="199" t="str">
        <f t="shared" si="13"/>
        <v/>
      </c>
      <c r="F67" s="199" t="str">
        <f t="shared" si="14"/>
        <v/>
      </c>
      <c r="G67" s="199" t="str">
        <f t="shared" si="15"/>
        <v/>
      </c>
      <c r="H67" s="199" t="str">
        <f t="shared" si="16"/>
        <v/>
      </c>
      <c r="I67" s="199" t="str">
        <f t="shared" si="17"/>
        <v/>
      </c>
      <c r="J67" s="199" t="str">
        <f t="shared" si="18"/>
        <v/>
      </c>
      <c r="K67" s="200"/>
      <c r="L67" s="198" t="str">
        <f t="shared" si="19"/>
        <v/>
      </c>
      <c r="M67" s="194"/>
      <c r="N67" s="136"/>
      <c r="Q67" s="128"/>
      <c r="R67" s="128"/>
      <c r="S67" s="128"/>
      <c r="T67" s="128"/>
      <c r="U67" s="128"/>
      <c r="V67" s="128"/>
      <c r="W67" s="128"/>
    </row>
    <row r="68" spans="2:23" ht="33.75" customHeight="1">
      <c r="B68" s="192" t="str">
        <f t="shared" si="10"/>
        <v/>
      </c>
      <c r="C68" s="199" t="str">
        <f t="shared" si="11"/>
        <v/>
      </c>
      <c r="D68" s="199" t="str">
        <f t="shared" si="12"/>
        <v/>
      </c>
      <c r="E68" s="199" t="str">
        <f t="shared" si="13"/>
        <v/>
      </c>
      <c r="F68" s="199" t="str">
        <f t="shared" si="14"/>
        <v/>
      </c>
      <c r="G68" s="199" t="str">
        <f t="shared" si="15"/>
        <v/>
      </c>
      <c r="H68" s="199" t="str">
        <f t="shared" si="16"/>
        <v/>
      </c>
      <c r="I68" s="199" t="str">
        <f t="shared" si="17"/>
        <v/>
      </c>
      <c r="J68" s="199" t="str">
        <f t="shared" si="18"/>
        <v/>
      </c>
      <c r="K68" s="200"/>
      <c r="L68" s="198" t="str">
        <f t="shared" si="19"/>
        <v/>
      </c>
      <c r="M68" s="194"/>
      <c r="N68" s="136"/>
      <c r="Q68" s="128"/>
      <c r="R68" s="128"/>
      <c r="S68" s="128"/>
      <c r="T68" s="128"/>
      <c r="U68" s="128"/>
      <c r="V68" s="128"/>
      <c r="W68" s="128"/>
    </row>
    <row r="69" spans="2:23" ht="33.75" customHeight="1">
      <c r="B69" s="192" t="str">
        <f t="shared" si="10"/>
        <v/>
      </c>
      <c r="C69" s="199" t="str">
        <f t="shared" si="11"/>
        <v/>
      </c>
      <c r="D69" s="199" t="str">
        <f t="shared" si="12"/>
        <v/>
      </c>
      <c r="E69" s="199" t="str">
        <f t="shared" si="13"/>
        <v/>
      </c>
      <c r="F69" s="199" t="str">
        <f t="shared" si="14"/>
        <v/>
      </c>
      <c r="G69" s="199" t="str">
        <f t="shared" si="15"/>
        <v/>
      </c>
      <c r="H69" s="199" t="str">
        <f t="shared" si="16"/>
        <v/>
      </c>
      <c r="I69" s="199" t="str">
        <f t="shared" si="17"/>
        <v/>
      </c>
      <c r="J69" s="199" t="str">
        <f t="shared" si="18"/>
        <v/>
      </c>
      <c r="K69" s="200"/>
      <c r="L69" s="198" t="str">
        <f t="shared" si="19"/>
        <v/>
      </c>
      <c r="M69" s="194"/>
      <c r="N69" s="136"/>
      <c r="Q69" s="128"/>
      <c r="R69" s="128"/>
      <c r="S69" s="128"/>
      <c r="T69" s="128"/>
      <c r="U69" s="128"/>
      <c r="V69" s="128"/>
      <c r="W69" s="128"/>
    </row>
    <row r="70" spans="2:23" s="127" customFormat="1" ht="33.75" customHeight="1">
      <c r="B70" s="192" t="str">
        <f t="shared" si="10"/>
        <v/>
      </c>
      <c r="C70" s="199" t="str">
        <f t="shared" si="11"/>
        <v/>
      </c>
      <c r="D70" s="199" t="str">
        <f t="shared" si="12"/>
        <v/>
      </c>
      <c r="E70" s="199" t="str">
        <f t="shared" si="13"/>
        <v/>
      </c>
      <c r="F70" s="199" t="str">
        <f t="shared" si="14"/>
        <v/>
      </c>
      <c r="G70" s="199" t="str">
        <f t="shared" si="15"/>
        <v/>
      </c>
      <c r="H70" s="199" t="str">
        <f t="shared" si="16"/>
        <v/>
      </c>
      <c r="I70" s="199" t="str">
        <f t="shared" si="17"/>
        <v/>
      </c>
      <c r="J70" s="199" t="str">
        <f t="shared" si="18"/>
        <v/>
      </c>
      <c r="K70" s="200"/>
      <c r="L70" s="198" t="str">
        <f t="shared" si="19"/>
        <v/>
      </c>
      <c r="M70" s="194"/>
      <c r="N70" s="136"/>
      <c r="Q70" s="128"/>
      <c r="R70" s="128"/>
      <c r="S70" s="128"/>
      <c r="T70" s="128"/>
      <c r="U70" s="128"/>
      <c r="V70" s="128"/>
      <c r="W70" s="128"/>
    </row>
    <row r="71" spans="2:23" s="127" customFormat="1" ht="33.75" customHeight="1">
      <c r="B71" s="192" t="str">
        <f t="shared" si="10"/>
        <v/>
      </c>
      <c r="C71" s="199" t="str">
        <f t="shared" si="11"/>
        <v/>
      </c>
      <c r="D71" s="199" t="str">
        <f t="shared" si="12"/>
        <v/>
      </c>
      <c r="E71" s="199" t="str">
        <f t="shared" si="13"/>
        <v/>
      </c>
      <c r="F71" s="199" t="str">
        <f t="shared" si="14"/>
        <v/>
      </c>
      <c r="G71" s="199" t="str">
        <f t="shared" si="15"/>
        <v/>
      </c>
      <c r="H71" s="199" t="str">
        <f t="shared" si="16"/>
        <v/>
      </c>
      <c r="I71" s="199" t="str">
        <f t="shared" si="17"/>
        <v/>
      </c>
      <c r="J71" s="199" t="str">
        <f t="shared" si="18"/>
        <v/>
      </c>
      <c r="K71" s="200"/>
      <c r="L71" s="198" t="str">
        <f t="shared" si="19"/>
        <v/>
      </c>
      <c r="M71" s="194"/>
      <c r="N71" s="136"/>
      <c r="Q71" s="128"/>
      <c r="R71" s="128"/>
      <c r="S71" s="128"/>
      <c r="T71" s="128"/>
      <c r="U71" s="128"/>
      <c r="V71" s="128"/>
      <c r="W71" s="128"/>
    </row>
    <row r="72" spans="2:23" s="127" customFormat="1" ht="33.75" customHeight="1">
      <c r="B72" s="192" t="str">
        <f t="shared" si="10"/>
        <v/>
      </c>
      <c r="C72" s="199" t="str">
        <f t="shared" si="11"/>
        <v/>
      </c>
      <c r="D72" s="199" t="str">
        <f t="shared" si="12"/>
        <v/>
      </c>
      <c r="E72" s="199" t="str">
        <f t="shared" si="13"/>
        <v/>
      </c>
      <c r="F72" s="199" t="str">
        <f t="shared" si="14"/>
        <v/>
      </c>
      <c r="G72" s="199" t="str">
        <f t="shared" si="15"/>
        <v/>
      </c>
      <c r="H72" s="199" t="str">
        <f t="shared" si="16"/>
        <v/>
      </c>
      <c r="I72" s="199" t="str">
        <f t="shared" si="17"/>
        <v/>
      </c>
      <c r="J72" s="199" t="str">
        <f t="shared" si="18"/>
        <v/>
      </c>
      <c r="K72" s="200"/>
      <c r="L72" s="198" t="str">
        <f t="shared" si="19"/>
        <v/>
      </c>
      <c r="M72" s="194"/>
      <c r="N72" s="136"/>
      <c r="Q72" s="128"/>
      <c r="R72" s="128"/>
      <c r="S72" s="128"/>
      <c r="T72" s="128"/>
      <c r="U72" s="128"/>
      <c r="V72" s="128"/>
      <c r="W72" s="128"/>
    </row>
    <row r="73" spans="2:23" s="127" customFormat="1" ht="33.75" customHeight="1">
      <c r="B73" s="192" t="str">
        <f t="shared" si="10"/>
        <v/>
      </c>
      <c r="C73" s="199" t="str">
        <f t="shared" si="11"/>
        <v/>
      </c>
      <c r="D73" s="199" t="str">
        <f t="shared" si="12"/>
        <v/>
      </c>
      <c r="E73" s="199" t="str">
        <f t="shared" si="13"/>
        <v/>
      </c>
      <c r="F73" s="199" t="str">
        <f t="shared" si="14"/>
        <v/>
      </c>
      <c r="G73" s="199" t="str">
        <f t="shared" si="15"/>
        <v/>
      </c>
      <c r="H73" s="199" t="str">
        <f t="shared" si="16"/>
        <v/>
      </c>
      <c r="I73" s="199" t="str">
        <f t="shared" si="17"/>
        <v/>
      </c>
      <c r="J73" s="199" t="str">
        <f t="shared" si="18"/>
        <v/>
      </c>
      <c r="K73" s="200"/>
      <c r="L73" s="198" t="str">
        <f t="shared" si="19"/>
        <v/>
      </c>
      <c r="M73" s="194"/>
      <c r="N73" s="136"/>
      <c r="Q73" s="128"/>
      <c r="R73" s="128"/>
      <c r="S73" s="128"/>
      <c r="T73" s="128"/>
      <c r="U73" s="128"/>
      <c r="V73" s="128"/>
      <c r="W73" s="128"/>
    </row>
    <row r="74" spans="2:23" s="127" customFormat="1" ht="33.75" customHeight="1">
      <c r="B74" s="192" t="str">
        <f t="shared" si="10"/>
        <v/>
      </c>
      <c r="C74" s="199" t="str">
        <f t="shared" si="11"/>
        <v/>
      </c>
      <c r="D74" s="199" t="str">
        <f t="shared" si="12"/>
        <v/>
      </c>
      <c r="E74" s="199" t="str">
        <f t="shared" si="13"/>
        <v/>
      </c>
      <c r="F74" s="199" t="str">
        <f t="shared" si="14"/>
        <v/>
      </c>
      <c r="G74" s="199" t="str">
        <f t="shared" si="15"/>
        <v/>
      </c>
      <c r="H74" s="199" t="str">
        <f t="shared" si="16"/>
        <v/>
      </c>
      <c r="I74" s="199" t="str">
        <f t="shared" si="17"/>
        <v/>
      </c>
      <c r="J74" s="199" t="str">
        <f t="shared" si="18"/>
        <v/>
      </c>
      <c r="K74" s="200"/>
      <c r="L74" s="198" t="str">
        <f t="shared" si="19"/>
        <v/>
      </c>
      <c r="M74" s="194"/>
      <c r="N74" s="136"/>
      <c r="Q74" s="128"/>
      <c r="R74" s="128"/>
      <c r="S74" s="128"/>
      <c r="T74" s="128"/>
      <c r="U74" s="128"/>
      <c r="V74" s="128"/>
      <c r="W74" s="128"/>
    </row>
    <row r="75" spans="2:23" s="127" customFormat="1" ht="33.75" customHeight="1">
      <c r="B75" s="192" t="str">
        <f t="shared" si="10"/>
        <v/>
      </c>
      <c r="C75" s="199" t="str">
        <f t="shared" si="11"/>
        <v/>
      </c>
      <c r="D75" s="199" t="str">
        <f t="shared" si="12"/>
        <v/>
      </c>
      <c r="E75" s="199" t="str">
        <f t="shared" si="13"/>
        <v/>
      </c>
      <c r="F75" s="199" t="str">
        <f t="shared" si="14"/>
        <v/>
      </c>
      <c r="G75" s="199" t="str">
        <f t="shared" si="15"/>
        <v/>
      </c>
      <c r="H75" s="199" t="str">
        <f t="shared" si="16"/>
        <v/>
      </c>
      <c r="I75" s="199" t="str">
        <f t="shared" si="17"/>
        <v/>
      </c>
      <c r="J75" s="199" t="str">
        <f t="shared" si="18"/>
        <v/>
      </c>
      <c r="K75" s="200"/>
      <c r="L75" s="198" t="str">
        <f t="shared" si="19"/>
        <v/>
      </c>
      <c r="M75" s="194"/>
      <c r="N75" s="136"/>
      <c r="Q75" s="128"/>
      <c r="R75" s="128"/>
      <c r="S75" s="128"/>
      <c r="T75" s="128"/>
      <c r="U75" s="128"/>
      <c r="V75" s="128"/>
      <c r="W75" s="128"/>
    </row>
    <row r="76" spans="2:23" s="127" customFormat="1" ht="33.75" customHeight="1">
      <c r="B76" s="192" t="str">
        <f t="shared" si="10"/>
        <v/>
      </c>
      <c r="C76" s="199" t="str">
        <f t="shared" si="11"/>
        <v/>
      </c>
      <c r="D76" s="199" t="str">
        <f t="shared" si="12"/>
        <v/>
      </c>
      <c r="E76" s="199" t="str">
        <f t="shared" si="13"/>
        <v/>
      </c>
      <c r="F76" s="199" t="str">
        <f t="shared" si="14"/>
        <v/>
      </c>
      <c r="G76" s="199" t="str">
        <f t="shared" si="15"/>
        <v/>
      </c>
      <c r="H76" s="199" t="str">
        <f t="shared" si="16"/>
        <v/>
      </c>
      <c r="I76" s="199" t="str">
        <f t="shared" si="17"/>
        <v/>
      </c>
      <c r="J76" s="199" t="str">
        <f t="shared" si="18"/>
        <v/>
      </c>
      <c r="K76" s="200"/>
      <c r="L76" s="198" t="str">
        <f t="shared" si="19"/>
        <v/>
      </c>
      <c r="M76" s="194"/>
      <c r="N76" s="136"/>
      <c r="Q76" s="128"/>
      <c r="R76" s="128"/>
      <c r="S76" s="128"/>
      <c r="T76" s="128"/>
      <c r="U76" s="128"/>
      <c r="V76" s="128"/>
      <c r="W76" s="128"/>
    </row>
    <row r="77" spans="2:23" s="127" customFormat="1" ht="33.75" customHeight="1">
      <c r="B77" s="192" t="str">
        <f t="shared" si="10"/>
        <v/>
      </c>
      <c r="C77" s="199" t="str">
        <f t="shared" si="11"/>
        <v/>
      </c>
      <c r="D77" s="199" t="str">
        <f t="shared" si="12"/>
        <v/>
      </c>
      <c r="E77" s="199" t="str">
        <f t="shared" si="13"/>
        <v/>
      </c>
      <c r="F77" s="199" t="str">
        <f t="shared" si="14"/>
        <v/>
      </c>
      <c r="G77" s="199" t="str">
        <f t="shared" si="15"/>
        <v/>
      </c>
      <c r="H77" s="199" t="str">
        <f t="shared" si="16"/>
        <v/>
      </c>
      <c r="I77" s="199" t="str">
        <f t="shared" si="17"/>
        <v/>
      </c>
      <c r="J77" s="199" t="str">
        <f t="shared" si="18"/>
        <v/>
      </c>
      <c r="K77" s="200"/>
      <c r="L77" s="198" t="str">
        <f t="shared" si="19"/>
        <v/>
      </c>
      <c r="M77" s="194"/>
      <c r="N77" s="136"/>
      <c r="Q77" s="128"/>
      <c r="R77" s="128"/>
      <c r="S77" s="128"/>
      <c r="T77" s="128"/>
      <c r="U77" s="128"/>
      <c r="V77" s="128"/>
      <c r="W77" s="128"/>
    </row>
    <row r="78" spans="2:23" s="127" customFormat="1" ht="33.75" customHeight="1">
      <c r="B78" s="192" t="str">
        <f t="shared" si="10"/>
        <v/>
      </c>
      <c r="C78" s="199" t="str">
        <f t="shared" si="11"/>
        <v/>
      </c>
      <c r="D78" s="199" t="str">
        <f t="shared" si="12"/>
        <v/>
      </c>
      <c r="E78" s="199" t="str">
        <f t="shared" si="13"/>
        <v/>
      </c>
      <c r="F78" s="199" t="str">
        <f t="shared" si="14"/>
        <v/>
      </c>
      <c r="G78" s="199" t="str">
        <f t="shared" si="15"/>
        <v/>
      </c>
      <c r="H78" s="199" t="str">
        <f t="shared" si="16"/>
        <v/>
      </c>
      <c r="I78" s="199" t="str">
        <f t="shared" si="17"/>
        <v/>
      </c>
      <c r="J78" s="199" t="str">
        <f t="shared" si="18"/>
        <v/>
      </c>
      <c r="K78" s="200"/>
      <c r="L78" s="198" t="str">
        <f t="shared" si="19"/>
        <v/>
      </c>
      <c r="M78" s="194"/>
      <c r="N78" s="136"/>
      <c r="Q78" s="128"/>
      <c r="R78" s="128"/>
      <c r="S78" s="128"/>
      <c r="T78" s="128"/>
      <c r="U78" s="128"/>
      <c r="V78" s="128"/>
      <c r="W78" s="128"/>
    </row>
    <row r="79" spans="2:23" s="127" customFormat="1" ht="33.75" customHeight="1">
      <c r="B79" s="192" t="str">
        <f t="shared" si="10"/>
        <v/>
      </c>
      <c r="C79" s="199" t="str">
        <f t="shared" si="11"/>
        <v/>
      </c>
      <c r="D79" s="199" t="str">
        <f t="shared" si="12"/>
        <v/>
      </c>
      <c r="E79" s="199" t="str">
        <f t="shared" si="13"/>
        <v/>
      </c>
      <c r="F79" s="199" t="str">
        <f t="shared" si="14"/>
        <v/>
      </c>
      <c r="G79" s="199" t="str">
        <f t="shared" si="15"/>
        <v/>
      </c>
      <c r="H79" s="199" t="str">
        <f t="shared" si="16"/>
        <v/>
      </c>
      <c r="I79" s="199" t="str">
        <f t="shared" si="17"/>
        <v/>
      </c>
      <c r="J79" s="199" t="str">
        <f t="shared" si="18"/>
        <v/>
      </c>
      <c r="K79" s="200"/>
      <c r="L79" s="198" t="str">
        <f t="shared" si="19"/>
        <v/>
      </c>
      <c r="M79" s="194"/>
      <c r="N79" s="136"/>
      <c r="Q79" s="128"/>
      <c r="R79" s="128"/>
      <c r="S79" s="128"/>
      <c r="T79" s="128"/>
      <c r="U79" s="128"/>
      <c r="V79" s="128"/>
      <c r="W79" s="128"/>
    </row>
    <row r="80" spans="2:23" s="127" customFormat="1" ht="33.75" customHeight="1">
      <c r="B80" s="192" t="str">
        <f t="shared" si="10"/>
        <v/>
      </c>
      <c r="C80" s="199" t="str">
        <f t="shared" si="11"/>
        <v/>
      </c>
      <c r="D80" s="199" t="str">
        <f t="shared" si="12"/>
        <v/>
      </c>
      <c r="E80" s="199" t="str">
        <f t="shared" si="13"/>
        <v/>
      </c>
      <c r="F80" s="199" t="str">
        <f t="shared" si="14"/>
        <v/>
      </c>
      <c r="G80" s="199" t="str">
        <f t="shared" si="15"/>
        <v/>
      </c>
      <c r="H80" s="199" t="str">
        <f t="shared" si="16"/>
        <v/>
      </c>
      <c r="I80" s="199" t="str">
        <f t="shared" si="17"/>
        <v/>
      </c>
      <c r="J80" s="199" t="str">
        <f t="shared" si="18"/>
        <v/>
      </c>
      <c r="K80" s="200"/>
      <c r="L80" s="198" t="str">
        <f t="shared" si="19"/>
        <v/>
      </c>
      <c r="M80" s="194"/>
      <c r="N80" s="136"/>
      <c r="Q80" s="128"/>
      <c r="R80" s="128"/>
      <c r="S80" s="128"/>
      <c r="T80" s="128"/>
      <c r="U80" s="128"/>
      <c r="V80" s="128"/>
      <c r="W80" s="128"/>
    </row>
    <row r="81" spans="2:23" s="127" customFormat="1" ht="33.75" customHeight="1">
      <c r="B81" s="192" t="str">
        <f t="shared" si="10"/>
        <v/>
      </c>
      <c r="C81" s="199" t="str">
        <f t="shared" si="11"/>
        <v/>
      </c>
      <c r="D81" s="199" t="str">
        <f t="shared" si="12"/>
        <v/>
      </c>
      <c r="E81" s="199" t="str">
        <f t="shared" si="13"/>
        <v/>
      </c>
      <c r="F81" s="199" t="str">
        <f t="shared" si="14"/>
        <v/>
      </c>
      <c r="G81" s="199" t="str">
        <f t="shared" si="15"/>
        <v/>
      </c>
      <c r="H81" s="199" t="str">
        <f t="shared" si="16"/>
        <v/>
      </c>
      <c r="I81" s="199" t="str">
        <f t="shared" si="17"/>
        <v/>
      </c>
      <c r="J81" s="199" t="str">
        <f t="shared" si="18"/>
        <v/>
      </c>
      <c r="K81" s="200"/>
      <c r="L81" s="198" t="str">
        <f t="shared" si="19"/>
        <v/>
      </c>
      <c r="M81" s="194"/>
      <c r="N81" s="136"/>
      <c r="Q81" s="128"/>
      <c r="R81" s="128"/>
      <c r="S81" s="128"/>
      <c r="T81" s="128"/>
      <c r="U81" s="128"/>
      <c r="V81" s="128"/>
      <c r="W81" s="128"/>
    </row>
    <row r="82" spans="2:23" s="127" customFormat="1" ht="33.75" customHeight="1">
      <c r="B82" s="192" t="str">
        <f t="shared" si="10"/>
        <v/>
      </c>
      <c r="C82" s="199" t="str">
        <f t="shared" si="11"/>
        <v/>
      </c>
      <c r="D82" s="199" t="str">
        <f t="shared" si="12"/>
        <v/>
      </c>
      <c r="E82" s="199" t="str">
        <f t="shared" si="13"/>
        <v/>
      </c>
      <c r="F82" s="199" t="str">
        <f t="shared" si="14"/>
        <v/>
      </c>
      <c r="G82" s="199" t="str">
        <f t="shared" si="15"/>
        <v/>
      </c>
      <c r="H82" s="199" t="str">
        <f t="shared" si="16"/>
        <v/>
      </c>
      <c r="I82" s="199" t="str">
        <f t="shared" si="17"/>
        <v/>
      </c>
      <c r="J82" s="199" t="str">
        <f t="shared" si="18"/>
        <v/>
      </c>
      <c r="K82" s="200"/>
      <c r="L82" s="198" t="str">
        <f t="shared" si="19"/>
        <v/>
      </c>
      <c r="M82" s="194"/>
      <c r="N82" s="136"/>
      <c r="Q82" s="128"/>
      <c r="R82" s="128"/>
      <c r="S82" s="128"/>
      <c r="T82" s="128"/>
      <c r="U82" s="128"/>
      <c r="V82" s="128"/>
      <c r="W82" s="128"/>
    </row>
    <row r="83" spans="2:23" s="127" customFormat="1" ht="33.75" customHeight="1">
      <c r="B83" s="192" t="str">
        <f t="shared" si="10"/>
        <v/>
      </c>
      <c r="C83" s="199" t="str">
        <f t="shared" si="11"/>
        <v/>
      </c>
      <c r="D83" s="199" t="str">
        <f t="shared" si="12"/>
        <v/>
      </c>
      <c r="E83" s="199" t="str">
        <f t="shared" si="13"/>
        <v/>
      </c>
      <c r="F83" s="199" t="str">
        <f t="shared" si="14"/>
        <v/>
      </c>
      <c r="G83" s="199" t="str">
        <f t="shared" si="15"/>
        <v/>
      </c>
      <c r="H83" s="199" t="str">
        <f t="shared" si="16"/>
        <v/>
      </c>
      <c r="I83" s="199" t="str">
        <f t="shared" si="17"/>
        <v/>
      </c>
      <c r="J83" s="199" t="str">
        <f t="shared" si="18"/>
        <v/>
      </c>
      <c r="K83" s="200"/>
      <c r="L83" s="201" t="str">
        <f t="shared" si="19"/>
        <v/>
      </c>
      <c r="M83" s="194"/>
      <c r="N83" s="136"/>
      <c r="Q83" s="128"/>
      <c r="R83" s="128"/>
      <c r="S83" s="128"/>
      <c r="T83" s="128"/>
      <c r="U83" s="128"/>
      <c r="V83" s="128"/>
      <c r="W83" s="128"/>
    </row>
    <row r="84" spans="2:23" s="127" customFormat="1" ht="10.5" customHeight="1">
      <c r="Q84" s="128"/>
      <c r="R84" s="128"/>
      <c r="S84" s="128"/>
      <c r="T84" s="128"/>
      <c r="U84" s="128"/>
      <c r="V84" s="128"/>
      <c r="W84" s="128"/>
    </row>
  </sheetData>
  <mergeCells count="36">
    <mergeCell ref="B33:K33"/>
    <mergeCell ref="B34:K34"/>
    <mergeCell ref="B61:K61"/>
    <mergeCell ref="C58:I58"/>
    <mergeCell ref="K58:N58"/>
    <mergeCell ref="B59:N59"/>
    <mergeCell ref="C60:I60"/>
    <mergeCell ref="B31:N31"/>
    <mergeCell ref="C32:I32"/>
    <mergeCell ref="C30:I30"/>
    <mergeCell ref="K30:N30"/>
    <mergeCell ref="D19:N19"/>
    <mergeCell ref="K28:N28"/>
    <mergeCell ref="K24:N24"/>
    <mergeCell ref="K25:N25"/>
    <mergeCell ref="K27:N27"/>
    <mergeCell ref="D11:J11"/>
    <mergeCell ref="B16:N16"/>
    <mergeCell ref="K15:N15"/>
    <mergeCell ref="C2:J2"/>
    <mergeCell ref="C3:K3"/>
    <mergeCell ref="B4:N6"/>
    <mergeCell ref="K11:N11"/>
    <mergeCell ref="K12:N12"/>
    <mergeCell ref="K13:N13"/>
    <mergeCell ref="K7:N7"/>
    <mergeCell ref="K9:N9"/>
    <mergeCell ref="B8:N8"/>
    <mergeCell ref="B7:J7"/>
    <mergeCell ref="B9:J9"/>
    <mergeCell ref="K18:N18"/>
    <mergeCell ref="K20:N20"/>
    <mergeCell ref="K22:N22"/>
    <mergeCell ref="K23:N23"/>
    <mergeCell ref="K14:N14"/>
    <mergeCell ref="K17:N17"/>
  </mergeCells>
  <phoneticPr fontId="2"/>
  <pageMargins left="0" right="0" top="0.59055118110236227" bottom="0" header="0.31496062992125984" footer="0"/>
  <pageSetup paperSize="9" scale="99" orientation="portrait" r:id="rId1"/>
  <headerFooter alignWithMargins="0"/>
  <rowBreaks count="2" manualBreakCount="2">
    <brk id="28" max="14" man="1"/>
    <brk id="56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20"/>
  <sheetViews>
    <sheetView view="pageBreakPreview" zoomScaleNormal="100" zoomScaleSheetLayoutView="100" workbookViewId="0">
      <selection activeCell="G3" sqref="G3"/>
    </sheetView>
  </sheetViews>
  <sheetFormatPr defaultRowHeight="14.25"/>
  <cols>
    <col min="1" max="1" width="3.5" style="114" customWidth="1"/>
    <col min="2" max="6" width="1.875" style="114" customWidth="1"/>
    <col min="7" max="7" width="11.75" style="114" customWidth="1"/>
    <col min="8" max="8" width="15.375" style="114" customWidth="1"/>
    <col min="9" max="9" width="10" style="114" customWidth="1"/>
    <col min="10" max="10" width="5.25" style="114" customWidth="1"/>
    <col min="11" max="11" width="11.625" style="114" customWidth="1"/>
    <col min="12" max="12" width="11.875" style="114" customWidth="1"/>
    <col min="13" max="13" width="18.5" style="114" customWidth="1"/>
    <col min="14" max="14" width="2.375" style="114" customWidth="1"/>
    <col min="15" max="15" width="6.5" style="114" customWidth="1"/>
    <col min="16" max="16" width="6.625" style="114" customWidth="1"/>
    <col min="17" max="16384" width="9" style="114"/>
  </cols>
  <sheetData>
    <row r="1" spans="1:22" customFormat="1" ht="38.25" customHeight="1">
      <c r="A1" s="129"/>
      <c r="B1" s="129"/>
      <c r="C1" s="133"/>
      <c r="D1" s="132"/>
      <c r="E1" s="132"/>
      <c r="F1" s="132"/>
      <c r="G1" s="132"/>
      <c r="H1" s="132"/>
      <c r="I1" s="129"/>
      <c r="L1" s="134"/>
      <c r="M1" s="135"/>
    </row>
    <row r="2" spans="1:22" customFormat="1" ht="16.5" customHeight="1">
      <c r="A2" s="129"/>
      <c r="B2" s="283"/>
      <c r="C2" s="282"/>
      <c r="D2" s="292" t="s">
        <v>215</v>
      </c>
      <c r="E2" s="290"/>
      <c r="F2" s="290"/>
      <c r="G2" s="289"/>
      <c r="H2" s="289"/>
      <c r="I2" s="289"/>
      <c r="J2" s="289"/>
      <c r="K2" s="289"/>
      <c r="L2" s="289"/>
      <c r="M2" s="291"/>
    </row>
    <row r="3" spans="1:22" customFormat="1" ht="39.75" customHeight="1">
      <c r="A3" s="129"/>
      <c r="B3" s="284"/>
      <c r="C3" s="207"/>
      <c r="D3" s="207"/>
      <c r="E3" s="190"/>
      <c r="F3" s="190"/>
      <c r="G3" s="191"/>
      <c r="H3" s="368" t="s">
        <v>217</v>
      </c>
      <c r="I3" s="369"/>
      <c r="J3" s="369"/>
      <c r="K3" s="369"/>
      <c r="L3" s="174"/>
      <c r="M3" s="112"/>
    </row>
    <row r="4" spans="1:22" ht="25.5" customHeight="1">
      <c r="B4" s="285"/>
      <c r="C4" s="370" t="s">
        <v>451</v>
      </c>
      <c r="D4" s="370"/>
      <c r="E4" s="370"/>
      <c r="F4" s="370"/>
      <c r="G4" s="371"/>
      <c r="H4" s="208" t="s">
        <v>216</v>
      </c>
      <c r="I4" s="208" t="s">
        <v>446</v>
      </c>
      <c r="J4" s="208" t="s">
        <v>161</v>
      </c>
      <c r="K4" s="208" t="s">
        <v>447</v>
      </c>
      <c r="L4" s="208" t="s">
        <v>448</v>
      </c>
      <c r="M4" s="208" t="s">
        <v>449</v>
      </c>
    </row>
    <row r="5" spans="1:22" ht="49.5" customHeight="1">
      <c r="B5" s="286" t="str">
        <f>IF($V5=2,IF($Q5="","",$Q5),"")</f>
        <v/>
      </c>
      <c r="C5" s="209" t="str">
        <f>IF($V5=3,IF($Q5="","",$Q5),"")</f>
        <v/>
      </c>
      <c r="D5" s="209" t="str">
        <f>IF($V5=4,IF($Q5="","",$Q5),"")</f>
        <v/>
      </c>
      <c r="E5" s="209" t="str">
        <f>IF($V5=5,IF($Q5="","",$Q5),"")</f>
        <v/>
      </c>
      <c r="F5" s="209" t="str">
        <f>IF($V5=6,IF($Q5="","",$Q5),"")</f>
        <v/>
      </c>
      <c r="G5" s="210" t="str">
        <f>IF($V5=7,IF($Q5="","",$Q5),"")</f>
        <v/>
      </c>
      <c r="H5" s="210"/>
      <c r="I5" s="287"/>
      <c r="J5" s="212"/>
      <c r="K5" s="213"/>
      <c r="L5" s="211" t="str">
        <f>IF(K5="",IF(W5="","",W5),IF(I5="","",+INT(I5*K5)))</f>
        <v/>
      </c>
      <c r="M5" s="136"/>
      <c r="P5" s="128"/>
      <c r="Q5" s="128"/>
      <c r="R5" s="128"/>
      <c r="S5" s="128"/>
      <c r="T5" s="128"/>
      <c r="U5" s="128"/>
      <c r="V5" s="128"/>
    </row>
    <row r="6" spans="1:22" ht="49.5" customHeight="1">
      <c r="B6" s="286" t="str">
        <f t="shared" ref="B6:B18" si="0">IF($V6=2,IF($Q6="","",$Q6),"")</f>
        <v/>
      </c>
      <c r="C6" s="209" t="str">
        <f t="shared" ref="C6:C18" si="1">IF($V6=3,IF($Q6="","",$Q6),"")</f>
        <v/>
      </c>
      <c r="D6" s="209" t="str">
        <f t="shared" ref="D6:D18" si="2">IF($V6=4,IF($Q6="","",$Q6),"")</f>
        <v/>
      </c>
      <c r="E6" s="209" t="str">
        <f t="shared" ref="E6:E18" si="3">IF($V6=5,IF($Q6="","",$Q6),"")</f>
        <v/>
      </c>
      <c r="F6" s="209" t="str">
        <f t="shared" ref="F6:F18" si="4">IF($V6=6,IF($Q6="","",$Q6),"")</f>
        <v/>
      </c>
      <c r="G6" s="210" t="str">
        <f t="shared" ref="G6:G18" si="5">IF($V6=7,IF($Q6="","",$Q6),"")</f>
        <v/>
      </c>
      <c r="H6" s="210"/>
      <c r="I6" s="287"/>
      <c r="J6" s="212"/>
      <c r="K6" s="213"/>
      <c r="L6" s="211" t="str">
        <f t="shared" ref="L6:L18" si="6">IF(K6="",IF(W6="","",W6),IF(I6="","",+INT(I6*K6)))</f>
        <v/>
      </c>
      <c r="M6" s="136"/>
      <c r="P6" s="128"/>
      <c r="Q6" s="128"/>
      <c r="R6" s="128"/>
      <c r="S6" s="128"/>
      <c r="T6" s="128"/>
      <c r="U6" s="128"/>
      <c r="V6" s="128"/>
    </row>
    <row r="7" spans="1:22" ht="49.5" customHeight="1">
      <c r="B7" s="286" t="str">
        <f t="shared" si="0"/>
        <v/>
      </c>
      <c r="C7" s="209" t="str">
        <f t="shared" si="1"/>
        <v/>
      </c>
      <c r="D7" s="209" t="str">
        <f t="shared" si="2"/>
        <v/>
      </c>
      <c r="E7" s="209" t="str">
        <f t="shared" si="3"/>
        <v/>
      </c>
      <c r="F7" s="209" t="str">
        <f t="shared" si="4"/>
        <v/>
      </c>
      <c r="G7" s="210" t="str">
        <f t="shared" si="5"/>
        <v/>
      </c>
      <c r="H7" s="210"/>
      <c r="I7" s="287"/>
      <c r="J7" s="212"/>
      <c r="K7" s="213"/>
      <c r="L7" s="211" t="str">
        <f t="shared" si="6"/>
        <v/>
      </c>
      <c r="M7" s="136"/>
      <c r="P7" s="128"/>
      <c r="Q7" s="128"/>
      <c r="R7" s="128"/>
      <c r="S7" s="128"/>
      <c r="T7" s="128"/>
      <c r="U7" s="128"/>
      <c r="V7" s="128"/>
    </row>
    <row r="8" spans="1:22" ht="49.5" customHeight="1">
      <c r="B8" s="286" t="str">
        <f t="shared" si="0"/>
        <v/>
      </c>
      <c r="C8" s="209" t="str">
        <f t="shared" si="1"/>
        <v/>
      </c>
      <c r="D8" s="209" t="str">
        <f t="shared" si="2"/>
        <v/>
      </c>
      <c r="E8" s="209" t="str">
        <f t="shared" si="3"/>
        <v/>
      </c>
      <c r="F8" s="209" t="str">
        <f t="shared" si="4"/>
        <v/>
      </c>
      <c r="G8" s="210" t="str">
        <f t="shared" si="5"/>
        <v/>
      </c>
      <c r="H8" s="210"/>
      <c r="I8" s="287"/>
      <c r="J8" s="212"/>
      <c r="K8" s="213"/>
      <c r="L8" s="211" t="str">
        <f t="shared" si="6"/>
        <v/>
      </c>
      <c r="M8" s="136"/>
      <c r="P8" s="128"/>
      <c r="Q8" s="128"/>
      <c r="R8" s="128"/>
      <c r="S8" s="128"/>
      <c r="T8" s="128"/>
      <c r="U8" s="128"/>
      <c r="V8" s="128"/>
    </row>
    <row r="9" spans="1:22" ht="49.5" customHeight="1">
      <c r="B9" s="286" t="str">
        <f t="shared" si="0"/>
        <v/>
      </c>
      <c r="C9" s="209" t="str">
        <f t="shared" si="1"/>
        <v/>
      </c>
      <c r="D9" s="209" t="str">
        <f t="shared" si="2"/>
        <v/>
      </c>
      <c r="E9" s="209" t="str">
        <f t="shared" si="3"/>
        <v/>
      </c>
      <c r="F9" s="209" t="str">
        <f t="shared" si="4"/>
        <v/>
      </c>
      <c r="G9" s="210" t="str">
        <f t="shared" si="5"/>
        <v/>
      </c>
      <c r="H9" s="210"/>
      <c r="I9" s="287"/>
      <c r="J9" s="212"/>
      <c r="K9" s="213"/>
      <c r="L9" s="211" t="str">
        <f t="shared" si="6"/>
        <v/>
      </c>
      <c r="M9" s="136"/>
      <c r="P9" s="128"/>
      <c r="Q9" s="128"/>
      <c r="R9" s="128"/>
      <c r="S9" s="128"/>
      <c r="T9" s="128"/>
      <c r="U9" s="128"/>
      <c r="V9" s="128"/>
    </row>
    <row r="10" spans="1:22" ht="49.5" customHeight="1">
      <c r="B10" s="286" t="str">
        <f t="shared" si="0"/>
        <v/>
      </c>
      <c r="C10" s="209" t="str">
        <f t="shared" si="1"/>
        <v/>
      </c>
      <c r="D10" s="209" t="str">
        <f t="shared" si="2"/>
        <v/>
      </c>
      <c r="E10" s="209" t="str">
        <f t="shared" si="3"/>
        <v/>
      </c>
      <c r="F10" s="209" t="str">
        <f t="shared" si="4"/>
        <v/>
      </c>
      <c r="G10" s="210" t="str">
        <f t="shared" si="5"/>
        <v/>
      </c>
      <c r="H10" s="210"/>
      <c r="I10" s="287"/>
      <c r="J10" s="212"/>
      <c r="K10" s="213"/>
      <c r="L10" s="211" t="str">
        <f t="shared" si="6"/>
        <v/>
      </c>
      <c r="M10" s="136"/>
      <c r="P10" s="128"/>
      <c r="Q10" s="128"/>
      <c r="R10" s="128"/>
      <c r="S10" s="128"/>
      <c r="T10" s="128"/>
      <c r="U10" s="128"/>
      <c r="V10" s="128"/>
    </row>
    <row r="11" spans="1:22" ht="49.5" customHeight="1">
      <c r="B11" s="286" t="str">
        <f t="shared" si="0"/>
        <v/>
      </c>
      <c r="C11" s="209" t="str">
        <f t="shared" si="1"/>
        <v/>
      </c>
      <c r="D11" s="209" t="str">
        <f t="shared" si="2"/>
        <v/>
      </c>
      <c r="E11" s="209" t="str">
        <f t="shared" si="3"/>
        <v/>
      </c>
      <c r="F11" s="209" t="str">
        <f t="shared" si="4"/>
        <v/>
      </c>
      <c r="G11" s="210" t="str">
        <f t="shared" si="5"/>
        <v/>
      </c>
      <c r="H11" s="210"/>
      <c r="I11" s="287"/>
      <c r="J11" s="212"/>
      <c r="K11" s="213"/>
      <c r="L11" s="211" t="str">
        <f t="shared" si="6"/>
        <v/>
      </c>
      <c r="M11" s="136"/>
      <c r="P11" s="128"/>
      <c r="Q11" s="128"/>
      <c r="R11" s="128"/>
      <c r="S11" s="128"/>
      <c r="T11" s="128"/>
      <c r="U11" s="128"/>
      <c r="V11" s="128"/>
    </row>
    <row r="12" spans="1:22" ht="49.5" customHeight="1">
      <c r="B12" s="286" t="str">
        <f t="shared" si="0"/>
        <v/>
      </c>
      <c r="C12" s="209" t="str">
        <f t="shared" si="1"/>
        <v/>
      </c>
      <c r="D12" s="209" t="str">
        <f t="shared" si="2"/>
        <v/>
      </c>
      <c r="E12" s="209" t="str">
        <f t="shared" si="3"/>
        <v/>
      </c>
      <c r="F12" s="209" t="str">
        <f t="shared" si="4"/>
        <v/>
      </c>
      <c r="G12" s="210" t="str">
        <f t="shared" si="5"/>
        <v/>
      </c>
      <c r="H12" s="210"/>
      <c r="I12" s="287"/>
      <c r="J12" s="212"/>
      <c r="K12" s="213"/>
      <c r="L12" s="211" t="str">
        <f t="shared" si="6"/>
        <v/>
      </c>
      <c r="M12" s="136"/>
      <c r="P12" s="128"/>
      <c r="Q12" s="128"/>
      <c r="R12" s="128"/>
      <c r="S12" s="128"/>
      <c r="T12" s="128"/>
      <c r="U12" s="128"/>
      <c r="V12" s="128"/>
    </row>
    <row r="13" spans="1:22" ht="49.5" customHeight="1">
      <c r="B13" s="286" t="str">
        <f t="shared" si="0"/>
        <v/>
      </c>
      <c r="C13" s="209" t="str">
        <f t="shared" si="1"/>
        <v/>
      </c>
      <c r="D13" s="209" t="str">
        <f t="shared" si="2"/>
        <v/>
      </c>
      <c r="E13" s="209" t="str">
        <f t="shared" si="3"/>
        <v/>
      </c>
      <c r="F13" s="209" t="str">
        <f t="shared" si="4"/>
        <v/>
      </c>
      <c r="G13" s="210" t="str">
        <f t="shared" si="5"/>
        <v/>
      </c>
      <c r="H13" s="210"/>
      <c r="I13" s="287"/>
      <c r="J13" s="212"/>
      <c r="K13" s="213"/>
      <c r="L13" s="211" t="str">
        <f t="shared" si="6"/>
        <v/>
      </c>
      <c r="M13" s="136"/>
      <c r="P13" s="128"/>
      <c r="Q13" s="128"/>
      <c r="R13" s="128"/>
      <c r="S13" s="128"/>
      <c r="T13" s="128"/>
      <c r="U13" s="128"/>
      <c r="V13" s="128"/>
    </row>
    <row r="14" spans="1:22" ht="49.5" customHeight="1">
      <c r="B14" s="286" t="str">
        <f t="shared" si="0"/>
        <v/>
      </c>
      <c r="C14" s="209" t="str">
        <f t="shared" si="1"/>
        <v/>
      </c>
      <c r="D14" s="209" t="str">
        <f t="shared" si="2"/>
        <v/>
      </c>
      <c r="E14" s="209" t="str">
        <f t="shared" si="3"/>
        <v/>
      </c>
      <c r="F14" s="209" t="str">
        <f t="shared" si="4"/>
        <v/>
      </c>
      <c r="G14" s="210" t="str">
        <f t="shared" si="5"/>
        <v/>
      </c>
      <c r="H14" s="210"/>
      <c r="I14" s="287"/>
      <c r="J14" s="212"/>
      <c r="K14" s="213"/>
      <c r="L14" s="211" t="str">
        <f t="shared" si="6"/>
        <v/>
      </c>
      <c r="M14" s="136"/>
      <c r="P14" s="128"/>
      <c r="Q14" s="128"/>
      <c r="R14" s="128"/>
      <c r="S14" s="128"/>
      <c r="T14" s="128"/>
      <c r="U14" s="128"/>
      <c r="V14" s="128"/>
    </row>
    <row r="15" spans="1:22" ht="49.5" customHeight="1">
      <c r="B15" s="286" t="str">
        <f t="shared" si="0"/>
        <v/>
      </c>
      <c r="C15" s="209" t="str">
        <f t="shared" si="1"/>
        <v/>
      </c>
      <c r="D15" s="209" t="str">
        <f t="shared" si="2"/>
        <v/>
      </c>
      <c r="E15" s="209" t="str">
        <f t="shared" si="3"/>
        <v/>
      </c>
      <c r="F15" s="209" t="str">
        <f t="shared" si="4"/>
        <v/>
      </c>
      <c r="G15" s="210" t="str">
        <f t="shared" si="5"/>
        <v/>
      </c>
      <c r="H15" s="210"/>
      <c r="I15" s="287"/>
      <c r="J15" s="212"/>
      <c r="K15" s="213"/>
      <c r="L15" s="211" t="str">
        <f t="shared" si="6"/>
        <v/>
      </c>
      <c r="M15" s="136"/>
      <c r="P15" s="128"/>
      <c r="Q15" s="128"/>
      <c r="R15" s="128"/>
      <c r="S15" s="128"/>
      <c r="T15" s="128"/>
      <c r="U15" s="128"/>
      <c r="V15" s="128"/>
    </row>
    <row r="16" spans="1:22" s="127" customFormat="1" ht="49.5" customHeight="1">
      <c r="B16" s="286" t="str">
        <f t="shared" si="0"/>
        <v/>
      </c>
      <c r="C16" s="209" t="str">
        <f t="shared" si="1"/>
        <v/>
      </c>
      <c r="D16" s="209" t="str">
        <f t="shared" si="2"/>
        <v/>
      </c>
      <c r="E16" s="209" t="str">
        <f t="shared" si="3"/>
        <v/>
      </c>
      <c r="F16" s="209" t="str">
        <f t="shared" si="4"/>
        <v/>
      </c>
      <c r="G16" s="210" t="str">
        <f t="shared" si="5"/>
        <v/>
      </c>
      <c r="H16" s="210"/>
      <c r="I16" s="287"/>
      <c r="J16" s="212"/>
      <c r="K16" s="213"/>
      <c r="L16" s="211" t="str">
        <f t="shared" si="6"/>
        <v/>
      </c>
      <c r="M16" s="136"/>
      <c r="P16" s="128"/>
      <c r="Q16" s="128"/>
      <c r="R16" s="128"/>
      <c r="S16" s="128"/>
      <c r="T16" s="128"/>
      <c r="U16" s="128"/>
      <c r="V16" s="128"/>
    </row>
    <row r="17" spans="1:22" s="127" customFormat="1" ht="49.5" customHeight="1">
      <c r="B17" s="286" t="str">
        <f t="shared" si="0"/>
        <v/>
      </c>
      <c r="C17" s="209" t="str">
        <f t="shared" si="1"/>
        <v/>
      </c>
      <c r="D17" s="209" t="str">
        <f t="shared" si="2"/>
        <v/>
      </c>
      <c r="E17" s="209" t="str">
        <f t="shared" si="3"/>
        <v/>
      </c>
      <c r="F17" s="209" t="str">
        <f t="shared" si="4"/>
        <v/>
      </c>
      <c r="G17" s="210" t="str">
        <f t="shared" si="5"/>
        <v/>
      </c>
      <c r="H17" s="210"/>
      <c r="I17" s="287"/>
      <c r="J17" s="212"/>
      <c r="K17" s="213"/>
      <c r="L17" s="211" t="str">
        <f t="shared" si="6"/>
        <v/>
      </c>
      <c r="M17" s="136"/>
      <c r="P17" s="128"/>
      <c r="Q17" s="128"/>
      <c r="R17" s="128"/>
      <c r="S17" s="128"/>
      <c r="T17" s="128"/>
      <c r="U17" s="128"/>
      <c r="V17" s="128"/>
    </row>
    <row r="18" spans="1:22" s="127" customFormat="1" ht="49.5" customHeight="1">
      <c r="B18" s="286" t="str">
        <f t="shared" si="0"/>
        <v/>
      </c>
      <c r="C18" s="214" t="str">
        <f t="shared" si="1"/>
        <v/>
      </c>
      <c r="D18" s="214" t="str">
        <f t="shared" si="2"/>
        <v/>
      </c>
      <c r="E18" s="214" t="str">
        <f t="shared" si="3"/>
        <v/>
      </c>
      <c r="F18" s="214" t="str">
        <f t="shared" si="4"/>
        <v/>
      </c>
      <c r="G18" s="210" t="str">
        <f t="shared" si="5"/>
        <v/>
      </c>
      <c r="H18" s="210"/>
      <c r="I18" s="288"/>
      <c r="J18" s="212"/>
      <c r="K18" s="215"/>
      <c r="L18" s="211" t="str">
        <f t="shared" si="6"/>
        <v/>
      </c>
      <c r="M18" s="136"/>
      <c r="P18" s="128"/>
      <c r="Q18" s="128"/>
      <c r="R18" s="128"/>
      <c r="S18" s="128"/>
      <c r="T18" s="128"/>
      <c r="U18" s="128"/>
      <c r="V18" s="128"/>
    </row>
    <row r="19" spans="1:22" s="127" customFormat="1" ht="23.25" customHeight="1">
      <c r="P19" s="128"/>
      <c r="Q19" s="128"/>
      <c r="R19" s="128"/>
      <c r="S19" s="128"/>
      <c r="T19" s="128"/>
      <c r="U19" s="128"/>
      <c r="V19" s="128"/>
    </row>
    <row r="20" spans="1:22" ht="13.5" customHeight="1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P20" s="128"/>
      <c r="Q20" s="128"/>
      <c r="R20" s="128"/>
      <c r="S20" s="128"/>
      <c r="T20" s="128"/>
      <c r="U20" s="128"/>
      <c r="V20" s="128"/>
    </row>
  </sheetData>
  <mergeCells count="2">
    <mergeCell ref="H3:K3"/>
    <mergeCell ref="C4:G4"/>
  </mergeCells>
  <phoneticPr fontId="2"/>
  <pageMargins left="0" right="0" top="0.59055118110236227" bottom="0" header="0.31496062992125984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86"/>
  <sheetViews>
    <sheetView view="pageBreakPreview" zoomScale="75" zoomScaleNormal="100" workbookViewId="0">
      <selection activeCell="B73" sqref="B73:C73"/>
    </sheetView>
  </sheetViews>
  <sheetFormatPr defaultRowHeight="14.25"/>
  <cols>
    <col min="1" max="1" width="3.75" style="114" customWidth="1"/>
    <col min="2" max="2" width="27.375" style="114" customWidth="1"/>
    <col min="3" max="3" width="27" style="114" customWidth="1"/>
    <col min="4" max="4" width="14" style="114" customWidth="1"/>
    <col min="5" max="5" width="14.625" style="114" customWidth="1"/>
    <col min="6" max="6" width="17.25" style="114" customWidth="1"/>
    <col min="7" max="7" width="18.625" style="114" customWidth="1"/>
    <col min="8" max="8" width="0" style="114" hidden="1" customWidth="1"/>
    <col min="9" max="9" width="13.25" style="114" customWidth="1"/>
    <col min="10" max="10" width="25.25" style="114" customWidth="1"/>
    <col min="11" max="11" width="3.625" style="114" customWidth="1"/>
    <col min="12" max="16384" width="9" style="114"/>
  </cols>
  <sheetData>
    <row r="1" spans="1:11" ht="12.95" customHeight="1" thickBot="1">
      <c r="A1" s="139"/>
      <c r="B1" s="216"/>
      <c r="C1" s="216"/>
      <c r="D1" s="217"/>
      <c r="E1" s="217"/>
      <c r="F1" s="217"/>
      <c r="G1" s="218"/>
      <c r="H1" s="218" t="s">
        <v>286</v>
      </c>
      <c r="I1" s="218"/>
      <c r="J1" s="219"/>
      <c r="K1" s="139"/>
    </row>
    <row r="2" spans="1:11" ht="15" customHeight="1">
      <c r="A2" s="139"/>
      <c r="B2" s="220" t="s">
        <v>287</v>
      </c>
      <c r="C2" s="378"/>
      <c r="D2" s="379"/>
      <c r="E2" s="379"/>
      <c r="F2" s="379"/>
      <c r="G2" s="379"/>
      <c r="H2" s="221"/>
      <c r="I2" s="222"/>
      <c r="J2" s="223"/>
      <c r="K2" s="139"/>
    </row>
    <row r="3" spans="1:11" ht="28.5" customHeight="1" thickBot="1">
      <c r="A3" s="139"/>
      <c r="B3" s="224" t="s">
        <v>288</v>
      </c>
      <c r="C3" s="380"/>
      <c r="D3" s="381"/>
      <c r="E3" s="381"/>
      <c r="F3" s="381"/>
      <c r="G3" s="381"/>
      <c r="H3" s="225"/>
      <c r="I3" s="226"/>
      <c r="J3" s="227"/>
      <c r="K3" s="139"/>
    </row>
    <row r="4" spans="1:11" ht="27" customHeight="1" thickBot="1">
      <c r="A4" s="139"/>
      <c r="B4" s="218"/>
      <c r="C4" s="218"/>
      <c r="D4" s="218"/>
      <c r="E4" s="228"/>
      <c r="F4" s="229"/>
      <c r="G4" s="218"/>
      <c r="H4" s="218" t="s">
        <v>289</v>
      </c>
      <c r="I4" s="230"/>
      <c r="J4" s="218"/>
      <c r="K4" s="139"/>
    </row>
    <row r="5" spans="1:11" ht="21.75" customHeight="1">
      <c r="A5" s="139"/>
      <c r="B5" s="382" t="s">
        <v>290</v>
      </c>
      <c r="C5" s="383"/>
      <c r="D5" s="231" t="s">
        <v>291</v>
      </c>
      <c r="E5" s="232" t="s">
        <v>161</v>
      </c>
      <c r="F5" s="231" t="s">
        <v>292</v>
      </c>
      <c r="G5" s="231" t="s">
        <v>293</v>
      </c>
      <c r="H5" s="231"/>
      <c r="I5" s="384" t="s">
        <v>294</v>
      </c>
      <c r="J5" s="385"/>
      <c r="K5" s="206"/>
    </row>
    <row r="6" spans="1:11" ht="15" customHeight="1">
      <c r="A6" s="139"/>
      <c r="B6" s="376"/>
      <c r="C6" s="377"/>
      <c r="D6" s="233"/>
      <c r="E6" s="234"/>
      <c r="F6" s="235"/>
      <c r="G6" s="236" t="str">
        <f>IF(D6="","",+INT(D6*F6))</f>
        <v/>
      </c>
      <c r="H6" s="237"/>
      <c r="I6" s="238"/>
      <c r="J6" s="239"/>
      <c r="K6" s="139"/>
    </row>
    <row r="7" spans="1:11" ht="15" customHeight="1">
      <c r="A7" s="139"/>
      <c r="B7" s="372"/>
      <c r="C7" s="373"/>
      <c r="D7" s="240"/>
      <c r="E7" s="241"/>
      <c r="F7" s="242"/>
      <c r="G7" s="243"/>
      <c r="H7" s="244"/>
      <c r="I7" s="245"/>
      <c r="J7" s="246"/>
      <c r="K7" s="139"/>
    </row>
    <row r="8" spans="1:11" ht="15" customHeight="1">
      <c r="A8" s="139"/>
      <c r="B8" s="374"/>
      <c r="C8" s="375"/>
      <c r="D8" s="247"/>
      <c r="E8" s="248"/>
      <c r="F8" s="249"/>
      <c r="G8" s="250" t="str">
        <f>IF(D8="","",+INT(D8*F8))</f>
        <v/>
      </c>
      <c r="H8" s="251"/>
      <c r="I8" s="252"/>
      <c r="J8" s="253"/>
      <c r="K8" s="139"/>
    </row>
    <row r="9" spans="1:11" ht="15" customHeight="1">
      <c r="A9" s="139"/>
      <c r="B9" s="376"/>
      <c r="C9" s="377"/>
      <c r="D9" s="233"/>
      <c r="E9" s="234"/>
      <c r="F9" s="235"/>
      <c r="G9" s="236" t="str">
        <f>IF(D9="","",+INT(D9*F9))</f>
        <v/>
      </c>
      <c r="H9" s="237"/>
      <c r="I9" s="238"/>
      <c r="J9" s="239"/>
      <c r="K9" s="139"/>
    </row>
    <row r="10" spans="1:11" ht="15" customHeight="1">
      <c r="A10" s="139"/>
      <c r="B10" s="372"/>
      <c r="C10" s="373"/>
      <c r="D10" s="240"/>
      <c r="E10" s="241"/>
      <c r="F10" s="242"/>
      <c r="G10" s="243"/>
      <c r="H10" s="244"/>
      <c r="I10" s="245"/>
      <c r="J10" s="246"/>
      <c r="K10" s="139"/>
    </row>
    <row r="11" spans="1:11" ht="15" customHeight="1">
      <c r="A11" s="139"/>
      <c r="B11" s="374"/>
      <c r="C11" s="375"/>
      <c r="D11" s="247"/>
      <c r="E11" s="248"/>
      <c r="F11" s="249"/>
      <c r="G11" s="250" t="str">
        <f>IF(D11="","",+INT(D11*F11))</f>
        <v/>
      </c>
      <c r="H11" s="251"/>
      <c r="I11" s="252"/>
      <c r="J11" s="253"/>
      <c r="K11" s="139"/>
    </row>
    <row r="12" spans="1:11" ht="15" customHeight="1">
      <c r="A12" s="139"/>
      <c r="B12" s="376"/>
      <c r="C12" s="377"/>
      <c r="D12" s="233"/>
      <c r="E12" s="234"/>
      <c r="F12" s="235"/>
      <c r="G12" s="236" t="str">
        <f>IF(D12="","",+INT(D12*F12))</f>
        <v/>
      </c>
      <c r="H12" s="237"/>
      <c r="I12" s="238"/>
      <c r="J12" s="239"/>
      <c r="K12" s="139"/>
    </row>
    <row r="13" spans="1:11" ht="15" customHeight="1">
      <c r="A13" s="139"/>
      <c r="B13" s="372"/>
      <c r="C13" s="373"/>
      <c r="D13" s="240"/>
      <c r="E13" s="241"/>
      <c r="F13" s="242"/>
      <c r="G13" s="243"/>
      <c r="H13" s="244"/>
      <c r="I13" s="245"/>
      <c r="J13" s="246"/>
      <c r="K13" s="139"/>
    </row>
    <row r="14" spans="1:11" ht="15" customHeight="1">
      <c r="A14" s="139"/>
      <c r="B14" s="374"/>
      <c r="C14" s="375"/>
      <c r="D14" s="247"/>
      <c r="E14" s="248"/>
      <c r="F14" s="249"/>
      <c r="G14" s="250" t="str">
        <f>IF(D14="","",+INT(D14*F14))</f>
        <v/>
      </c>
      <c r="H14" s="251"/>
      <c r="I14" s="252"/>
      <c r="J14" s="253"/>
      <c r="K14" s="139"/>
    </row>
    <row r="15" spans="1:11" ht="15" customHeight="1">
      <c r="A15" s="139"/>
      <c r="B15" s="376"/>
      <c r="C15" s="377"/>
      <c r="D15" s="233"/>
      <c r="E15" s="234"/>
      <c r="F15" s="235"/>
      <c r="G15" s="236" t="str">
        <f>IF(D15="","",+INT(D15*F15))</f>
        <v/>
      </c>
      <c r="H15" s="237"/>
      <c r="I15" s="238"/>
      <c r="J15" s="239"/>
      <c r="K15" s="139"/>
    </row>
    <row r="16" spans="1:11" ht="15" customHeight="1">
      <c r="A16" s="139"/>
      <c r="B16" s="372"/>
      <c r="C16" s="373"/>
      <c r="D16" s="240"/>
      <c r="E16" s="241"/>
      <c r="F16" s="242"/>
      <c r="G16" s="243"/>
      <c r="H16" s="244"/>
      <c r="I16" s="245"/>
      <c r="J16" s="246"/>
      <c r="K16" s="139"/>
    </row>
    <row r="17" spans="1:11" ht="15" customHeight="1">
      <c r="A17" s="139"/>
      <c r="B17" s="374"/>
      <c r="C17" s="375"/>
      <c r="D17" s="247"/>
      <c r="E17" s="248"/>
      <c r="F17" s="249"/>
      <c r="G17" s="250" t="str">
        <f>IF(D17="","",+INT(D17*F17))</f>
        <v/>
      </c>
      <c r="H17" s="251"/>
      <c r="I17" s="252"/>
      <c r="J17" s="253"/>
      <c r="K17" s="139"/>
    </row>
    <row r="18" spans="1:11" ht="15" customHeight="1">
      <c r="A18" s="139"/>
      <c r="B18" s="376"/>
      <c r="C18" s="377"/>
      <c r="D18" s="233"/>
      <c r="E18" s="234"/>
      <c r="F18" s="235"/>
      <c r="G18" s="236" t="str">
        <f>IF(D18="","",+INT(D18*F18))</f>
        <v/>
      </c>
      <c r="H18" s="237"/>
      <c r="I18" s="238"/>
      <c r="J18" s="239"/>
      <c r="K18" s="139"/>
    </row>
    <row r="19" spans="1:11" ht="15" customHeight="1">
      <c r="A19" s="139"/>
      <c r="B19" s="372"/>
      <c r="C19" s="373"/>
      <c r="D19" s="240"/>
      <c r="E19" s="241"/>
      <c r="F19" s="242"/>
      <c r="G19" s="243"/>
      <c r="H19" s="244"/>
      <c r="I19" s="245"/>
      <c r="J19" s="246"/>
      <c r="K19" s="139"/>
    </row>
    <row r="20" spans="1:11" ht="15" customHeight="1">
      <c r="A20" s="139"/>
      <c r="B20" s="374"/>
      <c r="C20" s="375"/>
      <c r="D20" s="247"/>
      <c r="E20" s="248"/>
      <c r="F20" s="249"/>
      <c r="G20" s="250" t="str">
        <f>IF(D20="","",+INT(D20*F20))</f>
        <v/>
      </c>
      <c r="H20" s="251"/>
      <c r="I20" s="252"/>
      <c r="J20" s="253"/>
      <c r="K20" s="139"/>
    </row>
    <row r="21" spans="1:11" ht="15" customHeight="1">
      <c r="A21" s="139"/>
      <c r="B21" s="376"/>
      <c r="C21" s="377"/>
      <c r="D21" s="233"/>
      <c r="E21" s="234"/>
      <c r="F21" s="235"/>
      <c r="G21" s="236" t="str">
        <f>IF(D21="","",+INT(D21*F21))</f>
        <v/>
      </c>
      <c r="H21" s="237"/>
      <c r="I21" s="238"/>
      <c r="J21" s="239"/>
      <c r="K21" s="139"/>
    </row>
    <row r="22" spans="1:11" ht="15" customHeight="1">
      <c r="A22" s="139"/>
      <c r="B22" s="372"/>
      <c r="C22" s="373"/>
      <c r="D22" s="240"/>
      <c r="E22" s="241"/>
      <c r="F22" s="242"/>
      <c r="G22" s="243"/>
      <c r="H22" s="244"/>
      <c r="I22" s="245"/>
      <c r="J22" s="246"/>
      <c r="K22" s="139"/>
    </row>
    <row r="23" spans="1:11" ht="15" customHeight="1">
      <c r="A23" s="139"/>
      <c r="B23" s="374"/>
      <c r="C23" s="375"/>
      <c r="D23" s="247"/>
      <c r="E23" s="248"/>
      <c r="F23" s="249"/>
      <c r="G23" s="250" t="str">
        <f>IF(D23="","",+INT(D23*F23))</f>
        <v/>
      </c>
      <c r="H23" s="251"/>
      <c r="I23" s="252"/>
      <c r="J23" s="253"/>
      <c r="K23" s="139"/>
    </row>
    <row r="24" spans="1:11" ht="15" customHeight="1">
      <c r="A24" s="139"/>
      <c r="B24" s="376"/>
      <c r="C24" s="377"/>
      <c r="D24" s="233"/>
      <c r="E24" s="234"/>
      <c r="F24" s="235"/>
      <c r="G24" s="236" t="str">
        <f>IF(D24="","",+INT(D24*F24))</f>
        <v/>
      </c>
      <c r="H24" s="237"/>
      <c r="I24" s="238"/>
      <c r="J24" s="239"/>
      <c r="K24" s="139"/>
    </row>
    <row r="25" spans="1:11" ht="15" customHeight="1">
      <c r="A25" s="139"/>
      <c r="B25" s="372"/>
      <c r="C25" s="373"/>
      <c r="D25" s="240"/>
      <c r="E25" s="241"/>
      <c r="F25" s="242"/>
      <c r="G25" s="243"/>
      <c r="H25" s="244"/>
      <c r="I25" s="245"/>
      <c r="J25" s="246"/>
      <c r="K25" s="139"/>
    </row>
    <row r="26" spans="1:11" ht="15" customHeight="1">
      <c r="A26" s="139"/>
      <c r="B26" s="374"/>
      <c r="C26" s="375"/>
      <c r="D26" s="247"/>
      <c r="E26" s="248"/>
      <c r="F26" s="249"/>
      <c r="G26" s="250" t="str">
        <f>IF(D26="","",+INT(D26*F26))</f>
        <v/>
      </c>
      <c r="H26" s="251"/>
      <c r="I26" s="252"/>
      <c r="J26" s="253"/>
      <c r="K26" s="139"/>
    </row>
    <row r="27" spans="1:11" ht="15" customHeight="1">
      <c r="A27" s="139"/>
      <c r="B27" s="376"/>
      <c r="C27" s="377"/>
      <c r="D27" s="233"/>
      <c r="E27" s="234"/>
      <c r="F27" s="235"/>
      <c r="G27" s="236" t="str">
        <f>IF(D27="","",+INT(D27*F27))</f>
        <v/>
      </c>
      <c r="H27" s="237"/>
      <c r="I27" s="238"/>
      <c r="J27" s="239"/>
      <c r="K27" s="139"/>
    </row>
    <row r="28" spans="1:11" ht="15" customHeight="1">
      <c r="A28" s="139"/>
      <c r="B28" s="372"/>
      <c r="C28" s="373"/>
      <c r="D28" s="240"/>
      <c r="E28" s="241"/>
      <c r="F28" s="242"/>
      <c r="G28" s="243"/>
      <c r="H28" s="244"/>
      <c r="I28" s="245"/>
      <c r="J28" s="246"/>
      <c r="K28" s="139"/>
    </row>
    <row r="29" spans="1:11" ht="15" customHeight="1">
      <c r="A29" s="139"/>
      <c r="B29" s="374"/>
      <c r="C29" s="375"/>
      <c r="D29" s="247"/>
      <c r="E29" s="248"/>
      <c r="F29" s="249"/>
      <c r="G29" s="250" t="str">
        <f>IF(D29="","",+INT(D29*F29))</f>
        <v/>
      </c>
      <c r="H29" s="251"/>
      <c r="I29" s="252"/>
      <c r="J29" s="253"/>
      <c r="K29" s="139"/>
    </row>
    <row r="30" spans="1:11" ht="15" customHeight="1">
      <c r="A30" s="139"/>
      <c r="B30" s="376"/>
      <c r="C30" s="377"/>
      <c r="D30" s="233"/>
      <c r="E30" s="234"/>
      <c r="F30" s="235"/>
      <c r="G30" s="236" t="str">
        <f>IF(D30="","",+INT(D30*F30))</f>
        <v/>
      </c>
      <c r="H30" s="237"/>
      <c r="I30" s="238"/>
      <c r="J30" s="239"/>
      <c r="K30" s="139"/>
    </row>
    <row r="31" spans="1:11" ht="15" customHeight="1">
      <c r="A31" s="139"/>
      <c r="B31" s="372"/>
      <c r="C31" s="373"/>
      <c r="D31" s="240"/>
      <c r="E31" s="241"/>
      <c r="F31" s="242"/>
      <c r="G31" s="243"/>
      <c r="H31" s="244"/>
      <c r="I31" s="245"/>
      <c r="J31" s="246"/>
      <c r="K31" s="139"/>
    </row>
    <row r="32" spans="1:11" ht="15" customHeight="1">
      <c r="A32" s="139"/>
      <c r="B32" s="374"/>
      <c r="C32" s="375"/>
      <c r="D32" s="247"/>
      <c r="E32" s="248"/>
      <c r="F32" s="249"/>
      <c r="G32" s="250" t="str">
        <f>IF(D32="","",+INT(D32*F32))</f>
        <v/>
      </c>
      <c r="H32" s="251"/>
      <c r="I32" s="252"/>
      <c r="J32" s="253"/>
      <c r="K32" s="139"/>
    </row>
    <row r="33" spans="1:11" ht="15" customHeight="1">
      <c r="A33" s="139"/>
      <c r="B33" s="376"/>
      <c r="C33" s="377"/>
      <c r="D33" s="233"/>
      <c r="E33" s="234"/>
      <c r="F33" s="235"/>
      <c r="G33" s="236" t="str">
        <f>IF(D33="","",+INT(D33*F33))</f>
        <v/>
      </c>
      <c r="H33" s="237"/>
      <c r="I33" s="238"/>
      <c r="J33" s="239"/>
      <c r="K33" s="139"/>
    </row>
    <row r="34" spans="1:11" ht="15" customHeight="1">
      <c r="A34" s="139"/>
      <c r="B34" s="372"/>
      <c r="C34" s="373"/>
      <c r="D34" s="240"/>
      <c r="E34" s="241"/>
      <c r="F34" s="242"/>
      <c r="G34" s="243"/>
      <c r="H34" s="244"/>
      <c r="I34" s="245"/>
      <c r="J34" s="246"/>
      <c r="K34" s="139"/>
    </row>
    <row r="35" spans="1:11" ht="15" customHeight="1">
      <c r="A35" s="139"/>
      <c r="B35" s="374"/>
      <c r="C35" s="375"/>
      <c r="D35" s="247"/>
      <c r="E35" s="248"/>
      <c r="F35" s="249"/>
      <c r="G35" s="250" t="str">
        <f>IF(D35="","",+INT(D35*F35))</f>
        <v/>
      </c>
      <c r="H35" s="251"/>
      <c r="I35" s="252"/>
      <c r="J35" s="253"/>
      <c r="K35" s="139"/>
    </row>
    <row r="36" spans="1:11" ht="15" customHeight="1">
      <c r="A36" s="139"/>
      <c r="B36" s="376"/>
      <c r="C36" s="377"/>
      <c r="D36" s="233"/>
      <c r="E36" s="234"/>
      <c r="F36" s="235"/>
      <c r="G36" s="236" t="str">
        <f>IF(D36="","",+INT(D36*F36))</f>
        <v/>
      </c>
      <c r="H36" s="237"/>
      <c r="I36" s="238"/>
      <c r="J36" s="239"/>
      <c r="K36" s="139"/>
    </row>
    <row r="37" spans="1:11" ht="15" customHeight="1">
      <c r="A37" s="139"/>
      <c r="B37" s="372"/>
      <c r="C37" s="373"/>
      <c r="D37" s="240"/>
      <c r="E37" s="241"/>
      <c r="F37" s="242"/>
      <c r="G37" s="243"/>
      <c r="H37" s="244"/>
      <c r="I37" s="245"/>
      <c r="J37" s="246"/>
      <c r="K37" s="139"/>
    </row>
    <row r="38" spans="1:11" ht="15" customHeight="1">
      <c r="A38" s="139"/>
      <c r="B38" s="374"/>
      <c r="C38" s="375"/>
      <c r="D38" s="247"/>
      <c r="E38" s="248"/>
      <c r="F38" s="249"/>
      <c r="G38" s="250" t="str">
        <f>IF(D38="","",+INT(D38*F38))</f>
        <v/>
      </c>
      <c r="H38" s="251"/>
      <c r="I38" s="252"/>
      <c r="J38" s="253"/>
      <c r="K38" s="139"/>
    </row>
    <row r="39" spans="1:11" ht="15" customHeight="1">
      <c r="A39" s="139"/>
      <c r="B39" s="372"/>
      <c r="C39" s="373"/>
      <c r="D39" s="240"/>
      <c r="E39" s="241"/>
      <c r="F39" s="242"/>
      <c r="G39" s="243" t="str">
        <f>IF(D39="","",+INT(D39*F39))</f>
        <v/>
      </c>
      <c r="H39" s="244"/>
      <c r="I39" s="245"/>
      <c r="J39" s="246"/>
      <c r="K39" s="139"/>
    </row>
    <row r="40" spans="1:11" ht="15" customHeight="1">
      <c r="A40" s="139"/>
      <c r="B40" s="372"/>
      <c r="C40" s="373"/>
      <c r="D40" s="240"/>
      <c r="E40" s="241"/>
      <c r="F40" s="242"/>
      <c r="G40" s="243"/>
      <c r="H40" s="244"/>
      <c r="I40" s="245"/>
      <c r="J40" s="246"/>
      <c r="K40" s="139"/>
    </row>
    <row r="41" spans="1:11" ht="15" customHeight="1" thickBot="1">
      <c r="A41" s="139"/>
      <c r="B41" s="386"/>
      <c r="C41" s="387"/>
      <c r="D41" s="254"/>
      <c r="E41" s="255"/>
      <c r="F41" s="256"/>
      <c r="G41" s="257" t="str">
        <f>IF(D41="","",+INT(D41*F41))</f>
        <v/>
      </c>
      <c r="H41" s="258"/>
      <c r="I41" s="259"/>
      <c r="J41" s="260"/>
      <c r="K41" s="139"/>
    </row>
    <row r="42" spans="1:11" ht="12.75" customHeight="1">
      <c r="A42" s="139"/>
      <c r="B42" s="261"/>
      <c r="C42" s="261"/>
      <c r="D42" s="261"/>
      <c r="E42" s="228"/>
      <c r="F42" s="262"/>
      <c r="G42" s="262"/>
      <c r="H42" s="262"/>
      <c r="I42" s="263"/>
      <c r="J42" s="264"/>
      <c r="K42" s="139"/>
    </row>
    <row r="43" spans="1:11" ht="14.25" customHeight="1">
      <c r="A43" s="139"/>
      <c r="B43" s="218"/>
      <c r="C43" s="218"/>
      <c r="D43" s="218"/>
      <c r="E43" s="218"/>
      <c r="F43" s="218"/>
      <c r="G43" s="218"/>
      <c r="H43" s="218"/>
      <c r="I43" s="218"/>
      <c r="J43" s="218"/>
      <c r="K43" s="139"/>
    </row>
    <row r="44" spans="1:11" ht="12.95" customHeight="1" thickBot="1">
      <c r="A44" s="139"/>
      <c r="B44" s="216"/>
      <c r="C44" s="216"/>
      <c r="D44" s="217"/>
      <c r="E44" s="217"/>
      <c r="F44" s="217"/>
      <c r="G44" s="218"/>
      <c r="H44" s="218" t="s">
        <v>295</v>
      </c>
      <c r="I44" s="218"/>
      <c r="J44" s="219"/>
      <c r="K44" s="139"/>
    </row>
    <row r="45" spans="1:11" ht="15" customHeight="1">
      <c r="A45" s="139"/>
      <c r="B45" s="220" t="s">
        <v>296</v>
      </c>
      <c r="C45" s="378"/>
      <c r="D45" s="379"/>
      <c r="E45" s="379"/>
      <c r="F45" s="379"/>
      <c r="G45" s="379"/>
      <c r="H45" s="221"/>
      <c r="I45" s="222"/>
      <c r="J45" s="223"/>
      <c r="K45" s="139"/>
    </row>
    <row r="46" spans="1:11" ht="28.5" customHeight="1" thickBot="1">
      <c r="A46" s="139"/>
      <c r="B46" s="224" t="s">
        <v>288</v>
      </c>
      <c r="C46" s="380"/>
      <c r="D46" s="381"/>
      <c r="E46" s="381"/>
      <c r="F46" s="381"/>
      <c r="G46" s="381"/>
      <c r="H46" s="225"/>
      <c r="I46" s="226"/>
      <c r="J46" s="227"/>
      <c r="K46" s="139"/>
    </row>
    <row r="47" spans="1:11" ht="23.25" customHeight="1" thickBot="1">
      <c r="A47" s="139"/>
      <c r="B47" s="218"/>
      <c r="C47" s="218"/>
      <c r="D47" s="218"/>
      <c r="E47" s="228"/>
      <c r="F47" s="229"/>
      <c r="G47" s="218"/>
      <c r="H47" s="218" t="s">
        <v>289</v>
      </c>
      <c r="I47" s="230"/>
      <c r="J47" s="218"/>
      <c r="K47" s="139"/>
    </row>
    <row r="48" spans="1:11" ht="21.75" customHeight="1">
      <c r="A48" s="139"/>
      <c r="B48" s="382" t="s">
        <v>297</v>
      </c>
      <c r="C48" s="383"/>
      <c r="D48" s="231" t="s">
        <v>298</v>
      </c>
      <c r="E48" s="232" t="s">
        <v>161</v>
      </c>
      <c r="F48" s="231" t="s">
        <v>292</v>
      </c>
      <c r="G48" s="231" t="s">
        <v>293</v>
      </c>
      <c r="H48" s="231"/>
      <c r="I48" s="384" t="s">
        <v>294</v>
      </c>
      <c r="J48" s="385"/>
      <c r="K48" s="206"/>
    </row>
    <row r="49" spans="1:11" ht="15" customHeight="1">
      <c r="A49" s="139"/>
      <c r="B49" s="376"/>
      <c r="C49" s="377"/>
      <c r="D49" s="265"/>
      <c r="E49" s="234"/>
      <c r="F49" s="266"/>
      <c r="G49" s="267" t="str">
        <f>IF(D49="","",+INT(D49*F49))</f>
        <v/>
      </c>
      <c r="H49" s="237"/>
      <c r="I49" s="238"/>
      <c r="J49" s="239"/>
      <c r="K49" s="139"/>
    </row>
    <row r="50" spans="1:11" ht="15" customHeight="1">
      <c r="A50" s="139"/>
      <c r="B50" s="372"/>
      <c r="C50" s="373"/>
      <c r="D50" s="268"/>
      <c r="E50" s="241"/>
      <c r="F50" s="269"/>
      <c r="G50" s="270"/>
      <c r="H50" s="244"/>
      <c r="I50" s="245"/>
      <c r="J50" s="246"/>
      <c r="K50" s="139"/>
    </row>
    <row r="51" spans="1:11" ht="15" customHeight="1">
      <c r="A51" s="139"/>
      <c r="B51" s="374"/>
      <c r="C51" s="375"/>
      <c r="D51" s="247"/>
      <c r="E51" s="248"/>
      <c r="F51" s="271"/>
      <c r="G51" s="272" t="str">
        <f>IF(D51="","",+INT(D51*F51))</f>
        <v/>
      </c>
      <c r="H51" s="251"/>
      <c r="I51" s="252"/>
      <c r="J51" s="253"/>
      <c r="K51" s="139"/>
    </row>
    <row r="52" spans="1:11" ht="15" customHeight="1">
      <c r="A52" s="139"/>
      <c r="B52" s="376"/>
      <c r="C52" s="377"/>
      <c r="D52" s="265"/>
      <c r="E52" s="234"/>
      <c r="F52" s="266"/>
      <c r="G52" s="267" t="str">
        <f>IF(D52="","",+INT(D52*F52))</f>
        <v/>
      </c>
      <c r="H52" s="237"/>
      <c r="I52" s="238"/>
      <c r="J52" s="239"/>
      <c r="K52" s="139"/>
    </row>
    <row r="53" spans="1:11" ht="15" customHeight="1">
      <c r="A53" s="139"/>
      <c r="B53" s="372"/>
      <c r="C53" s="373"/>
      <c r="D53" s="268"/>
      <c r="E53" s="241"/>
      <c r="F53" s="269"/>
      <c r="G53" s="270"/>
      <c r="H53" s="244"/>
      <c r="I53" s="245"/>
      <c r="J53" s="246"/>
      <c r="K53" s="139"/>
    </row>
    <row r="54" spans="1:11" ht="15" customHeight="1">
      <c r="A54" s="139"/>
      <c r="B54" s="374"/>
      <c r="C54" s="375"/>
      <c r="D54" s="247"/>
      <c r="E54" s="248"/>
      <c r="F54" s="271"/>
      <c r="G54" s="272" t="str">
        <f>IF(D54="","",+INT(D54*F54))</f>
        <v/>
      </c>
      <c r="H54" s="251"/>
      <c r="I54" s="252"/>
      <c r="J54" s="253"/>
      <c r="K54" s="139"/>
    </row>
    <row r="55" spans="1:11" ht="15" customHeight="1">
      <c r="A55" s="139"/>
      <c r="B55" s="376"/>
      <c r="C55" s="377"/>
      <c r="D55" s="265"/>
      <c r="E55" s="234"/>
      <c r="F55" s="266"/>
      <c r="G55" s="267" t="str">
        <f>IF(D55="","",+INT(D55*F55))</f>
        <v/>
      </c>
      <c r="H55" s="237"/>
      <c r="I55" s="238"/>
      <c r="J55" s="239"/>
      <c r="K55" s="139"/>
    </row>
    <row r="56" spans="1:11" ht="15" customHeight="1">
      <c r="A56" s="139"/>
      <c r="B56" s="372"/>
      <c r="C56" s="373"/>
      <c r="D56" s="268"/>
      <c r="E56" s="241"/>
      <c r="F56" s="269"/>
      <c r="G56" s="270"/>
      <c r="H56" s="244"/>
      <c r="I56" s="245"/>
      <c r="J56" s="246"/>
      <c r="K56" s="139"/>
    </row>
    <row r="57" spans="1:11" ht="15" customHeight="1">
      <c r="A57" s="139"/>
      <c r="B57" s="374"/>
      <c r="C57" s="375"/>
      <c r="D57" s="247"/>
      <c r="E57" s="248"/>
      <c r="F57" s="271"/>
      <c r="G57" s="272" t="str">
        <f>IF(D57="","",+INT(D57*F57))</f>
        <v/>
      </c>
      <c r="H57" s="251"/>
      <c r="I57" s="252"/>
      <c r="J57" s="253"/>
      <c r="K57" s="139"/>
    </row>
    <row r="58" spans="1:11" ht="15" customHeight="1">
      <c r="A58" s="139"/>
      <c r="B58" s="376"/>
      <c r="C58" s="377"/>
      <c r="D58" s="265"/>
      <c r="E58" s="234"/>
      <c r="F58" s="266"/>
      <c r="G58" s="267" t="str">
        <f>IF(D58="","",+INT(D58*F58))</f>
        <v/>
      </c>
      <c r="H58" s="237"/>
      <c r="I58" s="238"/>
      <c r="J58" s="239"/>
      <c r="K58" s="139"/>
    </row>
    <row r="59" spans="1:11" ht="15" customHeight="1">
      <c r="A59" s="139"/>
      <c r="B59" s="372"/>
      <c r="C59" s="373"/>
      <c r="D59" s="268"/>
      <c r="E59" s="241"/>
      <c r="F59" s="269"/>
      <c r="G59" s="270"/>
      <c r="H59" s="244"/>
      <c r="I59" s="245"/>
      <c r="J59" s="246"/>
      <c r="K59" s="139"/>
    </row>
    <row r="60" spans="1:11" ht="15" customHeight="1">
      <c r="A60" s="139"/>
      <c r="B60" s="374"/>
      <c r="C60" s="375"/>
      <c r="D60" s="247"/>
      <c r="E60" s="248"/>
      <c r="F60" s="271"/>
      <c r="G60" s="272" t="str">
        <f>IF(D60="","",+INT(D60*F60))</f>
        <v/>
      </c>
      <c r="H60" s="251"/>
      <c r="I60" s="252"/>
      <c r="J60" s="253"/>
      <c r="K60" s="139"/>
    </row>
    <row r="61" spans="1:11" ht="15" customHeight="1">
      <c r="A61" s="139"/>
      <c r="B61" s="376"/>
      <c r="C61" s="377"/>
      <c r="D61" s="265"/>
      <c r="E61" s="234"/>
      <c r="F61" s="266"/>
      <c r="G61" s="267" t="str">
        <f>IF(D61="","",+INT(D61*F61))</f>
        <v/>
      </c>
      <c r="H61" s="237"/>
      <c r="I61" s="238"/>
      <c r="J61" s="239"/>
      <c r="K61" s="139"/>
    </row>
    <row r="62" spans="1:11" ht="15" customHeight="1">
      <c r="A62" s="139"/>
      <c r="B62" s="372"/>
      <c r="C62" s="373"/>
      <c r="D62" s="268"/>
      <c r="E62" s="241"/>
      <c r="F62" s="269"/>
      <c r="G62" s="270"/>
      <c r="H62" s="244"/>
      <c r="I62" s="245"/>
      <c r="J62" s="246"/>
      <c r="K62" s="139"/>
    </row>
    <row r="63" spans="1:11" ht="15" customHeight="1">
      <c r="A63" s="139"/>
      <c r="B63" s="374"/>
      <c r="C63" s="375"/>
      <c r="D63" s="247"/>
      <c r="E63" s="248"/>
      <c r="F63" s="271"/>
      <c r="G63" s="272" t="str">
        <f>IF(D63="","",+INT(D63*F63))</f>
        <v/>
      </c>
      <c r="H63" s="251"/>
      <c r="I63" s="252"/>
      <c r="J63" s="253"/>
      <c r="K63" s="139"/>
    </row>
    <row r="64" spans="1:11" ht="15" customHeight="1">
      <c r="A64" s="139"/>
      <c r="B64" s="376"/>
      <c r="C64" s="377"/>
      <c r="D64" s="265"/>
      <c r="E64" s="234"/>
      <c r="F64" s="266"/>
      <c r="G64" s="267" t="str">
        <f>IF(D64="","",+INT(D64*F64))</f>
        <v/>
      </c>
      <c r="H64" s="237"/>
      <c r="I64" s="238"/>
      <c r="J64" s="239"/>
      <c r="K64" s="139"/>
    </row>
    <row r="65" spans="1:11" ht="15" customHeight="1">
      <c r="A65" s="139"/>
      <c r="B65" s="372"/>
      <c r="C65" s="373"/>
      <c r="D65" s="268"/>
      <c r="E65" s="241"/>
      <c r="F65" s="269"/>
      <c r="G65" s="270"/>
      <c r="H65" s="244"/>
      <c r="I65" s="245"/>
      <c r="J65" s="246"/>
      <c r="K65" s="139"/>
    </row>
    <row r="66" spans="1:11" ht="15" customHeight="1">
      <c r="A66" s="139"/>
      <c r="B66" s="374"/>
      <c r="C66" s="375"/>
      <c r="D66" s="247"/>
      <c r="E66" s="248"/>
      <c r="F66" s="271"/>
      <c r="G66" s="272" t="str">
        <f>IF(D66="","",+INT(D66*F66))</f>
        <v/>
      </c>
      <c r="H66" s="251"/>
      <c r="I66" s="252"/>
      <c r="J66" s="253"/>
      <c r="K66" s="139"/>
    </row>
    <row r="67" spans="1:11" ht="15" customHeight="1">
      <c r="A67" s="139"/>
      <c r="B67" s="376"/>
      <c r="C67" s="377"/>
      <c r="D67" s="265"/>
      <c r="E67" s="234"/>
      <c r="F67" s="266"/>
      <c r="G67" s="267" t="str">
        <f>IF(D67="","",+INT(D67*F67))</f>
        <v/>
      </c>
      <c r="H67" s="237"/>
      <c r="I67" s="238"/>
      <c r="J67" s="239"/>
      <c r="K67" s="139"/>
    </row>
    <row r="68" spans="1:11" ht="15" customHeight="1">
      <c r="A68" s="139"/>
      <c r="B68" s="372"/>
      <c r="C68" s="373"/>
      <c r="D68" s="268"/>
      <c r="E68" s="241"/>
      <c r="F68" s="269"/>
      <c r="G68" s="270"/>
      <c r="H68" s="244"/>
      <c r="I68" s="245"/>
      <c r="J68" s="246"/>
      <c r="K68" s="139"/>
    </row>
    <row r="69" spans="1:11" ht="15" customHeight="1">
      <c r="A69" s="139"/>
      <c r="B69" s="374"/>
      <c r="C69" s="375"/>
      <c r="D69" s="247"/>
      <c r="E69" s="248"/>
      <c r="F69" s="271"/>
      <c r="G69" s="272" t="str">
        <f>IF(D69="","",+INT(D69*F69))</f>
        <v/>
      </c>
      <c r="H69" s="251"/>
      <c r="I69" s="252"/>
      <c r="J69" s="253"/>
      <c r="K69" s="139"/>
    </row>
    <row r="70" spans="1:11" ht="15" customHeight="1">
      <c r="A70" s="139"/>
      <c r="B70" s="376"/>
      <c r="C70" s="377"/>
      <c r="D70" s="265"/>
      <c r="E70" s="234"/>
      <c r="F70" s="266"/>
      <c r="G70" s="267" t="str">
        <f>IF(D70="","",+INT(D70*F70))</f>
        <v/>
      </c>
      <c r="H70" s="237"/>
      <c r="I70" s="238"/>
      <c r="J70" s="239"/>
      <c r="K70" s="139"/>
    </row>
    <row r="71" spans="1:11" ht="15" customHeight="1">
      <c r="A71" s="139"/>
      <c r="B71" s="372"/>
      <c r="C71" s="373"/>
      <c r="D71" s="268"/>
      <c r="E71" s="241"/>
      <c r="F71" s="269"/>
      <c r="G71" s="270"/>
      <c r="H71" s="244"/>
      <c r="I71" s="245"/>
      <c r="J71" s="246"/>
      <c r="K71" s="139"/>
    </row>
    <row r="72" spans="1:11" ht="15" customHeight="1">
      <c r="A72" s="139"/>
      <c r="B72" s="374"/>
      <c r="C72" s="375"/>
      <c r="D72" s="247"/>
      <c r="E72" s="248"/>
      <c r="F72" s="271"/>
      <c r="G72" s="272" t="str">
        <f>IF(D72="","",+INT(D72*F72))</f>
        <v/>
      </c>
      <c r="H72" s="251"/>
      <c r="I72" s="252"/>
      <c r="J72" s="253"/>
      <c r="K72" s="139"/>
    </row>
    <row r="73" spans="1:11" ht="15" customHeight="1">
      <c r="A73" s="139"/>
      <c r="B73" s="376"/>
      <c r="C73" s="377"/>
      <c r="D73" s="265"/>
      <c r="E73" s="234"/>
      <c r="F73" s="266"/>
      <c r="G73" s="267" t="str">
        <f>IF(D73="","",+INT(D73*F73))</f>
        <v/>
      </c>
      <c r="H73" s="237"/>
      <c r="I73" s="238"/>
      <c r="J73" s="239"/>
      <c r="K73" s="139"/>
    </row>
    <row r="74" spans="1:11" ht="15" customHeight="1">
      <c r="A74" s="139"/>
      <c r="B74" s="372"/>
      <c r="C74" s="373"/>
      <c r="D74" s="268"/>
      <c r="E74" s="241"/>
      <c r="F74" s="269"/>
      <c r="G74" s="270"/>
      <c r="H74" s="244"/>
      <c r="I74" s="245"/>
      <c r="J74" s="246"/>
      <c r="K74" s="139"/>
    </row>
    <row r="75" spans="1:11" ht="15" customHeight="1">
      <c r="A75" s="139"/>
      <c r="B75" s="374"/>
      <c r="C75" s="375"/>
      <c r="D75" s="247"/>
      <c r="E75" s="248"/>
      <c r="F75" s="271"/>
      <c r="G75" s="272" t="str">
        <f>IF(D75="","",+INT(D75*F75))</f>
        <v/>
      </c>
      <c r="H75" s="251"/>
      <c r="I75" s="252"/>
      <c r="J75" s="253"/>
      <c r="K75" s="139"/>
    </row>
    <row r="76" spans="1:11" ht="15" customHeight="1">
      <c r="A76" s="139"/>
      <c r="B76" s="376"/>
      <c r="C76" s="377"/>
      <c r="D76" s="265"/>
      <c r="E76" s="234"/>
      <c r="F76" s="266"/>
      <c r="G76" s="267" t="str">
        <f>IF(D76="","",+INT(D76*F76))</f>
        <v/>
      </c>
      <c r="H76" s="237"/>
      <c r="I76" s="238"/>
      <c r="J76" s="239"/>
      <c r="K76" s="139"/>
    </row>
    <row r="77" spans="1:11" ht="15" customHeight="1">
      <c r="A77" s="139"/>
      <c r="B77" s="372"/>
      <c r="C77" s="373"/>
      <c r="D77" s="268"/>
      <c r="E77" s="241"/>
      <c r="F77" s="269"/>
      <c r="G77" s="270"/>
      <c r="H77" s="244"/>
      <c r="I77" s="245"/>
      <c r="J77" s="246"/>
      <c r="K77" s="139"/>
    </row>
    <row r="78" spans="1:11" ht="15" customHeight="1">
      <c r="A78" s="139"/>
      <c r="B78" s="374"/>
      <c r="C78" s="375"/>
      <c r="D78" s="247"/>
      <c r="E78" s="248"/>
      <c r="F78" s="271"/>
      <c r="G78" s="272" t="str">
        <f>IF(D78="","",+INT(D78*F78))</f>
        <v/>
      </c>
      <c r="H78" s="251"/>
      <c r="I78" s="252"/>
      <c r="J78" s="253"/>
      <c r="K78" s="139"/>
    </row>
    <row r="79" spans="1:11" ht="15" customHeight="1">
      <c r="A79" s="139"/>
      <c r="B79" s="376"/>
      <c r="C79" s="377"/>
      <c r="D79" s="265"/>
      <c r="E79" s="234"/>
      <c r="F79" s="266"/>
      <c r="G79" s="267" t="str">
        <f>IF(D79="","",+INT(D79*F79))</f>
        <v/>
      </c>
      <c r="H79" s="237"/>
      <c r="I79" s="238"/>
      <c r="J79" s="239"/>
      <c r="K79" s="139"/>
    </row>
    <row r="80" spans="1:11" ht="15" customHeight="1">
      <c r="A80" s="139"/>
      <c r="B80" s="372"/>
      <c r="C80" s="373"/>
      <c r="D80" s="268"/>
      <c r="E80" s="241"/>
      <c r="F80" s="269"/>
      <c r="G80" s="270"/>
      <c r="H80" s="244"/>
      <c r="I80" s="245"/>
      <c r="J80" s="246"/>
      <c r="K80" s="139"/>
    </row>
    <row r="81" spans="1:11" ht="15" customHeight="1">
      <c r="A81" s="139"/>
      <c r="B81" s="374"/>
      <c r="C81" s="375"/>
      <c r="D81" s="247"/>
      <c r="E81" s="248"/>
      <c r="F81" s="271"/>
      <c r="G81" s="272" t="str">
        <f>IF(D81="","",+INT(D81*F81))</f>
        <v/>
      </c>
      <c r="H81" s="251"/>
      <c r="I81" s="252"/>
      <c r="J81" s="253"/>
      <c r="K81" s="139"/>
    </row>
    <row r="82" spans="1:11" ht="21" customHeight="1">
      <c r="A82" s="139"/>
      <c r="B82" s="372"/>
      <c r="C82" s="373"/>
      <c r="D82" s="268"/>
      <c r="E82" s="241"/>
      <c r="F82" s="269"/>
      <c r="G82" s="270" t="str">
        <f>IF(D82="","",+INT(D82*F82))</f>
        <v/>
      </c>
      <c r="H82" s="244"/>
      <c r="I82" s="245"/>
      <c r="J82" s="246"/>
      <c r="K82" s="139"/>
    </row>
    <row r="83" spans="1:11" ht="15" customHeight="1">
      <c r="A83" s="139"/>
      <c r="B83" s="372"/>
      <c r="C83" s="373"/>
      <c r="D83" s="268"/>
      <c r="E83" s="241"/>
      <c r="F83" s="269"/>
      <c r="G83" s="270"/>
      <c r="H83" s="244"/>
      <c r="I83" s="245"/>
      <c r="J83" s="246"/>
      <c r="K83" s="139"/>
    </row>
    <row r="84" spans="1:11" ht="15" thickBot="1">
      <c r="B84" s="386"/>
      <c r="C84" s="387"/>
      <c r="D84" s="273"/>
      <c r="E84" s="255"/>
      <c r="F84" s="274"/>
      <c r="G84" s="275" t="str">
        <f>IF(D84="","",+INT(D84*F84))</f>
        <v/>
      </c>
      <c r="H84" s="258"/>
      <c r="I84" s="259"/>
      <c r="J84" s="260"/>
    </row>
    <row r="85" spans="1:11">
      <c r="B85" s="276"/>
      <c r="C85" s="276"/>
      <c r="D85" s="276"/>
      <c r="E85" s="276"/>
      <c r="F85" s="276"/>
      <c r="G85" s="276"/>
      <c r="H85" s="276"/>
      <c r="I85" s="276"/>
      <c r="J85" s="276"/>
    </row>
    <row r="86" spans="1:11" ht="6.75" customHeight="1">
      <c r="B86" s="276"/>
      <c r="C86" s="276"/>
      <c r="D86" s="276"/>
      <c r="E86" s="276"/>
      <c r="F86" s="276"/>
      <c r="G86" s="276"/>
      <c r="H86" s="276"/>
      <c r="I86" s="276"/>
      <c r="J86" s="276"/>
    </row>
  </sheetData>
  <mergeCells count="56">
    <mergeCell ref="B82:C82"/>
    <mergeCell ref="B83:C84"/>
    <mergeCell ref="B76:C76"/>
    <mergeCell ref="B77:C78"/>
    <mergeCell ref="B79:C79"/>
    <mergeCell ref="B80:C81"/>
    <mergeCell ref="B70:C70"/>
    <mergeCell ref="B71:C72"/>
    <mergeCell ref="B73:C73"/>
    <mergeCell ref="B74:C75"/>
    <mergeCell ref="B64:C64"/>
    <mergeCell ref="B65:C66"/>
    <mergeCell ref="B67:C67"/>
    <mergeCell ref="B68:C69"/>
    <mergeCell ref="B58:C58"/>
    <mergeCell ref="B59:C60"/>
    <mergeCell ref="B61:C61"/>
    <mergeCell ref="B62:C63"/>
    <mergeCell ref="B52:C52"/>
    <mergeCell ref="B53:C54"/>
    <mergeCell ref="B55:C55"/>
    <mergeCell ref="B56:C57"/>
    <mergeCell ref="B48:C48"/>
    <mergeCell ref="I48:J48"/>
    <mergeCell ref="B49:C49"/>
    <mergeCell ref="B50:C51"/>
    <mergeCell ref="B39:C39"/>
    <mergeCell ref="B40:C41"/>
    <mergeCell ref="C45:G45"/>
    <mergeCell ref="C46:G46"/>
    <mergeCell ref="B7:C8"/>
    <mergeCell ref="B28:C29"/>
    <mergeCell ref="B30:C30"/>
    <mergeCell ref="B31:C32"/>
    <mergeCell ref="B33:C33"/>
    <mergeCell ref="B22:C23"/>
    <mergeCell ref="B24:C24"/>
    <mergeCell ref="B25:C26"/>
    <mergeCell ref="B27:C27"/>
    <mergeCell ref="B9:C9"/>
    <mergeCell ref="B10:C11"/>
    <mergeCell ref="C2:G2"/>
    <mergeCell ref="C3:G3"/>
    <mergeCell ref="B5:C5"/>
    <mergeCell ref="I5:J5"/>
    <mergeCell ref="B6:C6"/>
    <mergeCell ref="B37:C38"/>
    <mergeCell ref="B12:C12"/>
    <mergeCell ref="B13:C14"/>
    <mergeCell ref="B15:C15"/>
    <mergeCell ref="B34:C35"/>
    <mergeCell ref="B16:C17"/>
    <mergeCell ref="B18:C18"/>
    <mergeCell ref="B19:C20"/>
    <mergeCell ref="B21:C21"/>
    <mergeCell ref="B36:C36"/>
  </mergeCells>
  <phoneticPr fontId="2"/>
  <pageMargins left="0.45" right="0.56000000000000005" top="0.66" bottom="0.63" header="0.49" footer="0.4"/>
  <pageSetup paperSize="9" scale="82" orientation="landscape" r:id="rId1"/>
  <headerFooter alignWithMargins="0"/>
  <rowBreaks count="1" manualBreakCount="1">
    <brk id="43" max="10" man="1"/>
  </rowBreaks>
  <colBreaks count="1" manualBreakCount="1">
    <brk id="1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工種別内訳表定義</vt:lpstr>
      <vt:lpstr>種別内訳表定義</vt:lpstr>
      <vt:lpstr>内訳表定義</vt:lpstr>
      <vt:lpstr>単価表定義</vt:lpstr>
      <vt:lpstr>帳票イメージ工種別内訳</vt:lpstr>
      <vt:lpstr>帳票イメージ種別内訳</vt:lpstr>
      <vt:lpstr>帳票イメージ</vt:lpstr>
      <vt:lpstr>単価表定義!Print_Area</vt:lpstr>
      <vt:lpstr>帳票イメージ!Print_Area</vt:lpstr>
      <vt:lpstr>帳票イメージ工種別内訳!Print_Area</vt:lpstr>
      <vt:lpstr>帳票イメージ種別内訳!Print_Area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2005-09-07T02:55:16Z</cp:lastPrinted>
  <dcterms:created xsi:type="dcterms:W3CDTF">2001-12-08T17:30:14Z</dcterms:created>
  <dcterms:modified xsi:type="dcterms:W3CDTF">2012-08-27T01:01:54Z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2012/08/28</vt:lpwstr>
  </property>
</Properties>
</file>