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5205" windowWidth="15480" windowHeight="3450" tabRatio="696"/>
  </bookViews>
  <sheets>
    <sheet name="工種別内訳表定義" sheetId="17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3">帳票イメージ工種別内訳!$A$1:$CL$80</definedName>
  </definedNames>
  <calcPr calcId="125725"/>
</workbook>
</file>

<file path=xl/calcChain.xml><?xml version="1.0" encoding="utf-8"?>
<calcChain xmlns="http://schemas.openxmlformats.org/spreadsheetml/2006/main">
  <c r="H51" i="13"/>
  <c r="H52"/>
  <c r="H53"/>
  <c r="H54"/>
  <c r="H55"/>
  <c r="H56"/>
  <c r="H57"/>
  <c r="H58"/>
  <c r="H59"/>
  <c r="H60"/>
  <c r="H61"/>
  <c r="H62"/>
  <c r="H63"/>
  <c r="H64"/>
  <c r="H65"/>
  <c r="H66"/>
  <c r="H67"/>
  <c r="H68"/>
  <c r="H50"/>
  <c r="H29"/>
  <c r="H30"/>
  <c r="H31"/>
  <c r="H32"/>
  <c r="H33"/>
  <c r="H34"/>
  <c r="H35"/>
  <c r="H36"/>
  <c r="H37"/>
  <c r="H28"/>
  <c r="BL68"/>
  <c r="BL67"/>
  <c r="BL66"/>
  <c r="BL65"/>
  <c r="BL64"/>
  <c r="BL63"/>
  <c r="BL62"/>
  <c r="BL61"/>
  <c r="BL60"/>
  <c r="BL59"/>
  <c r="BL58"/>
  <c r="BL57"/>
  <c r="BL56"/>
  <c r="BL55"/>
  <c r="BL54"/>
  <c r="BL53"/>
  <c r="BL52"/>
  <c r="BL51"/>
  <c r="BL50"/>
  <c r="BL37"/>
  <c r="BL36"/>
  <c r="BL35"/>
  <c r="BL34"/>
  <c r="BL33"/>
  <c r="BL32"/>
  <c r="BL31"/>
  <c r="BL30"/>
  <c r="BL29"/>
  <c r="BL28"/>
  <c r="X19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50"/>
  <c r="AP29"/>
  <c r="AP30"/>
  <c r="AP31"/>
  <c r="AP32"/>
  <c r="AP33"/>
  <c r="AP34"/>
  <c r="AP35"/>
  <c r="AP36"/>
  <c r="AP37"/>
  <c r="AP28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50"/>
  <c r="AH29"/>
  <c r="AH30"/>
  <c r="AH31"/>
  <c r="AH32"/>
  <c r="AH33"/>
  <c r="AH34"/>
  <c r="AH35"/>
  <c r="AH36"/>
  <c r="AH37"/>
  <c r="AH28"/>
  <c r="X18"/>
  <c r="BA68"/>
  <c r="AS68"/>
  <c r="M68"/>
  <c r="L68"/>
  <c r="K68"/>
  <c r="J68"/>
  <c r="I68"/>
  <c r="BA67"/>
  <c r="AS67"/>
  <c r="M67"/>
  <c r="L67"/>
  <c r="K67"/>
  <c r="J67"/>
  <c r="I67"/>
  <c r="BA66"/>
  <c r="AS66"/>
  <c r="M66"/>
  <c r="L66"/>
  <c r="K66"/>
  <c r="J66"/>
  <c r="I66"/>
  <c r="BA65"/>
  <c r="AS65"/>
  <c r="M65"/>
  <c r="L65"/>
  <c r="K65"/>
  <c r="J65"/>
  <c r="I65"/>
  <c r="BA64"/>
  <c r="AS64"/>
  <c r="M64"/>
  <c r="L64"/>
  <c r="K64"/>
  <c r="J64"/>
  <c r="I64"/>
  <c r="BA63"/>
  <c r="AS63"/>
  <c r="M63"/>
  <c r="L63"/>
  <c r="K63"/>
  <c r="J63"/>
  <c r="I63"/>
  <c r="BA62"/>
  <c r="AS62"/>
  <c r="M62"/>
  <c r="L62"/>
  <c r="K62"/>
  <c r="J62"/>
  <c r="I62"/>
  <c r="BA61"/>
  <c r="AS61"/>
  <c r="M61"/>
  <c r="L61"/>
  <c r="K61"/>
  <c r="J61"/>
  <c r="I61"/>
  <c r="BA60"/>
  <c r="AS60"/>
  <c r="M60"/>
  <c r="L60"/>
  <c r="K60"/>
  <c r="J60"/>
  <c r="I60"/>
  <c r="BA59"/>
  <c r="AS59"/>
  <c r="M59"/>
  <c r="L59"/>
  <c r="K59"/>
  <c r="J59"/>
  <c r="I59"/>
  <c r="BA58"/>
  <c r="AS58"/>
  <c r="M58"/>
  <c r="L58"/>
  <c r="K58"/>
  <c r="J58"/>
  <c r="I58"/>
  <c r="BA57"/>
  <c r="AS57"/>
  <c r="M57"/>
  <c r="L57"/>
  <c r="K57"/>
  <c r="J57"/>
  <c r="I57"/>
  <c r="BA56"/>
  <c r="AS56"/>
  <c r="M56"/>
  <c r="L56"/>
  <c r="K56"/>
  <c r="J56"/>
  <c r="I56"/>
  <c r="BA55"/>
  <c r="AS55"/>
  <c r="M55"/>
  <c r="L55"/>
  <c r="K55"/>
  <c r="J55"/>
  <c r="I55"/>
  <c r="BA54"/>
  <c r="AS54"/>
  <c r="M54"/>
  <c r="L54"/>
  <c r="K54"/>
  <c r="J54"/>
  <c r="I54"/>
  <c r="BA53"/>
  <c r="AS53"/>
  <c r="M53"/>
  <c r="L53"/>
  <c r="K53"/>
  <c r="J53"/>
  <c r="I53"/>
  <c r="BA52"/>
  <c r="AS52"/>
  <c r="M52"/>
  <c r="L52"/>
  <c r="K52"/>
  <c r="J52"/>
  <c r="I52"/>
  <c r="BA51"/>
  <c r="AS51"/>
  <c r="M51"/>
  <c r="L51"/>
  <c r="K51"/>
  <c r="J51"/>
  <c r="I51"/>
  <c r="BA50"/>
  <c r="AS50"/>
  <c r="M50"/>
  <c r="L50"/>
  <c r="K50"/>
  <c r="J50"/>
  <c r="I50"/>
  <c r="BA37"/>
  <c r="AS37"/>
  <c r="M37"/>
  <c r="L37"/>
  <c r="K37"/>
  <c r="J37"/>
  <c r="I37"/>
  <c r="BA36"/>
  <c r="AS36"/>
  <c r="M36"/>
  <c r="L36"/>
  <c r="K36"/>
  <c r="J36"/>
  <c r="I36"/>
  <c r="BA35"/>
  <c r="AS35"/>
  <c r="M35"/>
  <c r="L35"/>
  <c r="K35"/>
  <c r="J35"/>
  <c r="I35"/>
  <c r="BA34"/>
  <c r="AS34"/>
  <c r="M34"/>
  <c r="L34"/>
  <c r="K34"/>
  <c r="J34"/>
  <c r="I34"/>
  <c r="BA33"/>
  <c r="AS33"/>
  <c r="M33"/>
  <c r="L33"/>
  <c r="K33"/>
  <c r="J33"/>
  <c r="I33"/>
  <c r="BA32"/>
  <c r="AS32"/>
  <c r="M32"/>
  <c r="L32"/>
  <c r="K32"/>
  <c r="J32"/>
  <c r="I32"/>
  <c r="BA31"/>
  <c r="AS31"/>
  <c r="M31"/>
  <c r="L31"/>
  <c r="K31"/>
  <c r="J31"/>
  <c r="I31"/>
  <c r="BA30"/>
  <c r="AS30"/>
  <c r="M30"/>
  <c r="L30"/>
  <c r="K30"/>
  <c r="J30"/>
  <c r="I30"/>
  <c r="BA29"/>
  <c r="AS29"/>
  <c r="M29"/>
  <c r="L29"/>
  <c r="K29"/>
  <c r="J29"/>
  <c r="I29"/>
  <c r="BA28"/>
  <c r="AS28"/>
  <c r="M28"/>
  <c r="L28"/>
  <c r="K28"/>
  <c r="J28"/>
  <c r="I28"/>
  <c r="G8" i="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</calcChain>
</file>

<file path=xl/sharedStrings.xml><?xml version="1.0" encoding="utf-8"?>
<sst xmlns="http://schemas.openxmlformats.org/spreadsheetml/2006/main" count="873" uniqueCount="332">
  <si>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</si>
  <si>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</si>
  <si>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</si>
  <si>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</si>
  <si>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</si>
  <si>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</si>
  <si>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</si>
  <si>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</si>
  <si>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</si>
  <si>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</si>
  <si>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</si>
  <si>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</si>
  <si>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</si>
  <si>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</si>
  <si>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</si>
  <si>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</si>
  <si>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</si>
  <si>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</si>
  <si>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</si>
  <si>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</si>
  <si>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</si>
  <si>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</si>
  <si>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</si>
  <si>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</si>
  <si>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</si>
  <si>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</si>
  <si>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</si>
  <si>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</si>
  <si>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</si>
  <si>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</si>
  <si>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</si>
  <si>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</si>
  <si>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</si>
  <si>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</si>
  <si>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</si>
  <si>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</si>
  <si>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</si>
  <si>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</si>
  <si>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</si>
  <si>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</si>
  <si>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</si>
  <si>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</si>
  <si>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</si>
  <si>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</si>
  <si>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</si>
  <si>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</si>
  <si>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</si>
  <si>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</si>
  <si>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形状寸法2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</si>
  <si>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</si>
  <si>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</si>
  <si>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</si>
  <si>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</si>
  <si>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</si>
  <si>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B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</si>
  <si>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</si>
  <si>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</si>
  <si>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</si>
  <si>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</si>
  <si>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</si>
  <si>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</si>
  <si>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</si>
  <si>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</si>
  <si>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</si>
  <si>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</si>
  <si>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</si>
  <si>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</si>
  <si>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</si>
  <si>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</si>
  <si>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</si>
  <si>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</si>
  <si>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</si>
  <si>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</si>
  <si>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</si>
  <si>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</si>
  <si>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</si>
  <si>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</si>
  <si>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</si>
  <si>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</si>
  <si>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</si>
  <si>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</si>
  <si>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</si>
  <si>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</si>
  <si>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</si>
  <si>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</si>
  <si>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</si>
  <si>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</si>
  <si>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</si>
  <si>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</si>
  <si>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</si>
  <si>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</si>
  <si>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</si>
  <si>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</si>
  <si>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</si>
  <si>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</si>
  <si>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</si>
  <si>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</si>
  <si>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</si>
  <si>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</si>
  <si>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</si>
  <si>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</si>
  <si>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</si>
  <si>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</si>
  <si>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</si>
  <si>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</si>
  <si>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</si>
  <si>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</si>
  <si>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</si>
  <si>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</si>
  <si>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</si>
  <si>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</si>
  <si>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</si>
  <si>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</si>
  <si>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</si>
  <si>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</si>
  <si>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</si>
  <si>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</si>
  <si>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</si>
  <si>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</si>
  <si>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</si>
  <si>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</si>
  <si>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</si>
  <si>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</si>
  <si>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</si>
  <si>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</si>
  <si>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</si>
  <si>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</si>
  <si>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</si>
  <si>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</si>
  <si>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</si>
  <si>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</si>
  <si>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</si>
  <si>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</si>
  <si>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</si>
  <si>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</si>
  <si>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</si>
  <si>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</si>
  <si>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</si>
  <si>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</si>
  <si>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</si>
  <si>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</si>
  <si>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</si>
  <si>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</si>
  <si>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</si>
  <si>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</si>
  <si>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</si>
  <si>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</si>
  <si>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</si>
  <si>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</si>
  <si>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</si>
  <si>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</si>
  <si>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</si>
  <si>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</si>
  <si>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</si>
  <si>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</si>
  <si>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</si>
  <si>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</si>
  <si>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</si>
  <si>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</si>
  <si>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</si>
  <si>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</si>
  <si>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</si>
  <si>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</si>
  <si>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</si>
  <si>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</si>
  <si>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</si>
  <si>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</si>
  <si>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</si>
  <si>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</si>
  <si>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明細表</t>
    <rPh sb="0" eb="2">
      <t>メイサイ</t>
    </rPh>
    <rPh sb="2" eb="3">
      <t>ヒョウ</t>
    </rPh>
    <phoneticPr fontId="2"/>
  </si>
  <si>
    <t>ｍ</t>
    <phoneticPr fontId="2"/>
  </si>
  <si>
    <t>名　　　称</t>
    <rPh sb="0" eb="1">
      <t>メイ</t>
    </rPh>
    <rPh sb="4" eb="5">
      <t>ショウ</t>
    </rPh>
    <phoneticPr fontId="2"/>
  </si>
  <si>
    <t>規　　　　格</t>
    <rPh sb="0" eb="1">
      <t>キ</t>
    </rPh>
    <rPh sb="5" eb="6">
      <t>カク</t>
    </rPh>
    <phoneticPr fontId="2"/>
  </si>
  <si>
    <t>単位</t>
    <rPh sb="0" eb="2">
      <t>タンイ</t>
    </rPh>
    <phoneticPr fontId="2"/>
  </si>
  <si>
    <t>数　　量</t>
    <rPh sb="0" eb="1">
      <t>カズ</t>
    </rPh>
    <rPh sb="3" eb="4">
      <t>リョウ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</si>
  <si>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</si>
  <si>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</si>
  <si>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A1:K40</t>
    <phoneticPr fontId="2"/>
  </si>
  <si>
    <t>E</t>
    <phoneticPr fontId="2"/>
  </si>
  <si>
    <t>A41:K80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</si>
  <si>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</si>
  <si>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</si>
  <si>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</si>
  <si>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L</t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</si>
  <si>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</si>
  <si>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</si>
  <si>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</si>
  <si>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</si>
  <si>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</si>
  <si>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</si>
  <si>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</si>
  <si>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</si>
  <si>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A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</si>
  <si>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</si>
  <si>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</si>
  <si>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</si>
  <si>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</si>
  <si>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工事名1</t>
    <rPh sb="0" eb="2">
      <t>コウジ</t>
    </rPh>
    <rPh sb="2" eb="3">
      <t>メイ</t>
    </rPh>
    <phoneticPr fontId="2"/>
  </si>
  <si>
    <t>-</t>
    <phoneticPr fontId="2"/>
  </si>
  <si>
    <t>D</t>
    <phoneticPr fontId="2"/>
  </si>
  <si>
    <t>E</t>
    <phoneticPr fontId="2"/>
  </si>
  <si>
    <t>-</t>
    <phoneticPr fontId="2"/>
  </si>
  <si>
    <t>-</t>
    <phoneticPr fontId="2"/>
  </si>
  <si>
    <t>B</t>
    <phoneticPr fontId="2"/>
  </si>
  <si>
    <t>C</t>
    <phoneticPr fontId="2"/>
  </si>
  <si>
    <t>E</t>
    <phoneticPr fontId="2"/>
  </si>
  <si>
    <t>-</t>
    <phoneticPr fontId="2"/>
  </si>
  <si>
    <t>BD</t>
    <phoneticPr fontId="2"/>
  </si>
  <si>
    <t>AY</t>
    <phoneticPr fontId="2"/>
  </si>
  <si>
    <t>AS</t>
    <phoneticPr fontId="2"/>
  </si>
  <si>
    <t>AF</t>
    <phoneticPr fontId="2"/>
  </si>
  <si>
    <t>AG</t>
    <phoneticPr fontId="2"/>
  </si>
  <si>
    <t>A</t>
    <phoneticPr fontId="2"/>
  </si>
  <si>
    <t>C</t>
    <phoneticPr fontId="2"/>
  </si>
  <si>
    <t>R</t>
    <phoneticPr fontId="2"/>
  </si>
  <si>
    <t>AI</t>
    <phoneticPr fontId="2"/>
  </si>
  <si>
    <t>AJ</t>
    <phoneticPr fontId="2"/>
  </si>
  <si>
    <t>AQ</t>
    <phoneticPr fontId="2"/>
  </si>
  <si>
    <t>AM</t>
    <phoneticPr fontId="2"/>
  </si>
  <si>
    <t>AK</t>
    <phoneticPr fontId="2"/>
  </si>
  <si>
    <t>AE</t>
    <phoneticPr fontId="2"/>
  </si>
  <si>
    <t>A</t>
    <phoneticPr fontId="2"/>
  </si>
  <si>
    <t>P</t>
    <phoneticPr fontId="2"/>
  </si>
  <si>
    <t>N</t>
    <phoneticPr fontId="2"/>
  </si>
  <si>
    <t>AC</t>
    <phoneticPr fontId="2"/>
  </si>
  <si>
    <t>L</t>
    <phoneticPr fontId="2"/>
  </si>
  <si>
    <t>AA</t>
    <phoneticPr fontId="2"/>
  </si>
  <si>
    <t>F</t>
    <phoneticPr fontId="2"/>
  </si>
  <si>
    <t>U</t>
    <phoneticPr fontId="2"/>
  </si>
  <si>
    <t>AT</t>
    <phoneticPr fontId="2"/>
  </si>
  <si>
    <t>AO</t>
    <phoneticPr fontId="2"/>
  </si>
  <si>
    <t>BC</t>
    <phoneticPr fontId="2"/>
  </si>
  <si>
    <t>AU</t>
    <phoneticPr fontId="2"/>
  </si>
  <si>
    <t>AH</t>
    <phoneticPr fontId="2"/>
  </si>
  <si>
    <t>AV</t>
    <phoneticPr fontId="2"/>
  </si>
  <si>
    <t>AX</t>
    <phoneticPr fontId="2"/>
  </si>
  <si>
    <t>AN</t>
    <phoneticPr fontId="2"/>
  </si>
  <si>
    <t>-</t>
    <phoneticPr fontId="2"/>
  </si>
  <si>
    <t>AW</t>
    <phoneticPr fontId="2"/>
  </si>
  <si>
    <t>出力用住所</t>
    <rPh sb="0" eb="2">
      <t>シュツリョク</t>
    </rPh>
    <rPh sb="2" eb="3">
      <t>ヨウ</t>
    </rPh>
    <rPh sb="3" eb="5">
      <t>ジュウショ</t>
    </rPh>
    <phoneticPr fontId="2"/>
  </si>
  <si>
    <t>出力用氏名</t>
    <rPh sb="0" eb="2">
      <t>シュツリョク</t>
    </rPh>
    <rPh sb="2" eb="3">
      <t>ヨウ</t>
    </rPh>
    <rPh sb="3" eb="5">
      <t>シメイ</t>
    </rPh>
    <phoneticPr fontId="2"/>
  </si>
  <si>
    <t>社名</t>
    <rPh sb="0" eb="2">
      <t>シャメイ</t>
    </rPh>
    <phoneticPr fontId="2"/>
  </si>
  <si>
    <t>共通仮設費行出力</t>
  </si>
  <si>
    <t>AL</t>
    <phoneticPr fontId="2"/>
  </si>
  <si>
    <t>BJ</t>
    <phoneticPr fontId="2"/>
  </si>
  <si>
    <t>BE</t>
    <phoneticPr fontId="2"/>
  </si>
  <si>
    <t>CB</t>
    <phoneticPr fontId="2"/>
  </si>
  <si>
    <t>BV</t>
    <phoneticPr fontId="2"/>
  </si>
  <si>
    <t>AR</t>
    <phoneticPr fontId="2"/>
  </si>
  <si>
    <t>BP</t>
    <phoneticPr fontId="2"/>
  </si>
  <si>
    <t>BK</t>
    <phoneticPr fontId="2"/>
  </si>
  <si>
    <t>BU</t>
    <phoneticPr fontId="2"/>
  </si>
  <si>
    <t>AO</t>
    <phoneticPr fontId="2"/>
  </si>
  <si>
    <t>G</t>
    <phoneticPr fontId="2"/>
  </si>
  <si>
    <t>○</t>
    <phoneticPr fontId="2"/>
  </si>
  <si>
    <t>金額　変更</t>
    <rPh sb="0" eb="2">
      <t>キンガク</t>
    </rPh>
    <rPh sb="3" eb="5">
      <t>ヘンコウ</t>
    </rPh>
    <phoneticPr fontId="2"/>
  </si>
  <si>
    <t>単価2</t>
    <rPh sb="0" eb="2">
      <t>タンカ</t>
    </rPh>
    <phoneticPr fontId="2"/>
  </si>
  <si>
    <t>単価　変更</t>
    <rPh sb="0" eb="2">
      <t>タンカ</t>
    </rPh>
    <rPh sb="3" eb="5">
      <t>ヘンコウ</t>
    </rPh>
    <phoneticPr fontId="2"/>
  </si>
  <si>
    <t>数量2</t>
    <rPh sb="0" eb="2">
      <t>スウリョウ</t>
    </rPh>
    <phoneticPr fontId="2"/>
  </si>
  <si>
    <t>数量　変更</t>
    <rPh sb="0" eb="2">
      <t>スウリョウ</t>
    </rPh>
    <rPh sb="3" eb="5">
      <t>ヘンコウ</t>
    </rPh>
    <phoneticPr fontId="2"/>
  </si>
  <si>
    <t>単価</t>
    <rPh sb="0" eb="2">
      <t>タンカ</t>
    </rPh>
    <phoneticPr fontId="2"/>
  </si>
  <si>
    <t>種目　変更</t>
    <rPh sb="0" eb="2">
      <t>シュモク</t>
    </rPh>
    <rPh sb="3" eb="5">
      <t>ヘンコウ</t>
    </rPh>
    <phoneticPr fontId="2"/>
  </si>
  <si>
    <t>単位　変更</t>
    <rPh sb="0" eb="2">
      <t>タンイ</t>
    </rPh>
    <rPh sb="3" eb="5">
      <t>ヘンコウ</t>
    </rPh>
    <phoneticPr fontId="2"/>
  </si>
  <si>
    <t>明細種別</t>
    <rPh sb="0" eb="2">
      <t>メイサイ</t>
    </rPh>
    <rPh sb="2" eb="4">
      <t>シュベツ</t>
    </rPh>
    <phoneticPr fontId="2"/>
  </si>
  <si>
    <t>単位</t>
    <rPh sb="0" eb="1">
      <t>タン</t>
    </rPh>
    <rPh sb="1" eb="2">
      <t>クライ</t>
    </rPh>
    <phoneticPr fontId="2"/>
  </si>
  <si>
    <t>摘　要</t>
    <rPh sb="0" eb="1">
      <t>テキ</t>
    </rPh>
    <rPh sb="2" eb="3">
      <t>ヨウ</t>
    </rPh>
    <phoneticPr fontId="2"/>
  </si>
  <si>
    <t>別記様式第５号（第３条の２関係）</t>
    <rPh sb="0" eb="1">
      <t>ベツ</t>
    </rPh>
    <rPh sb="1" eb="2">
      <t>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3" eb="15">
      <t>カンケイ</t>
    </rPh>
    <phoneticPr fontId="2"/>
  </si>
  <si>
    <t>数　量</t>
    <rPh sb="0" eb="1">
      <t>スウ</t>
    </rPh>
    <rPh sb="2" eb="3">
      <t>リョウ</t>
    </rPh>
    <phoneticPr fontId="2"/>
  </si>
  <si>
    <t>東広島市長　様</t>
    <rPh sb="0" eb="5">
      <t>ヒガシヒロシマシチョウ</t>
    </rPh>
    <rPh sb="6" eb="7">
      <t>サマ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</si>
  <si>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</si>
  <si>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 　在 　地</t>
    <rPh sb="0" eb="1">
      <t>ショ</t>
    </rPh>
    <rPh sb="3" eb="4">
      <t>ザイ</t>
    </rPh>
    <rPh sb="6" eb="7">
      <t>チ</t>
    </rPh>
    <phoneticPr fontId="2"/>
  </si>
  <si>
    <t>入札金額の積算内訳書</t>
    <rPh sb="0" eb="2">
      <t>ニュウサツ</t>
    </rPh>
    <rPh sb="2" eb="4">
      <t>キンガク</t>
    </rPh>
    <rPh sb="5" eb="7">
      <t>セキサン</t>
    </rPh>
    <rPh sb="7" eb="10">
      <t>ウチワケショ</t>
    </rPh>
    <phoneticPr fontId="2"/>
  </si>
  <si>
    <t>工事場所</t>
    <rPh sb="0" eb="2">
      <t>コウジ</t>
    </rPh>
    <rPh sb="2" eb="4">
      <t>バショ</t>
    </rPh>
    <phoneticPr fontId="2"/>
  </si>
  <si>
    <t>氏　　　　名</t>
    <rPh sb="0" eb="1">
      <t>ウジ</t>
    </rPh>
    <rPh sb="5" eb="6">
      <t>メイ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</si>
  <si>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</si>
  <si>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</si>
  <si>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工事価格</t>
    <rPh sb="0" eb="2">
      <t>コウジ</t>
    </rPh>
    <rPh sb="2" eb="4">
      <t>カカク</t>
    </rPh>
    <phoneticPr fontId="2"/>
  </si>
  <si>
    <t>工事名称</t>
    <rPh sb="0" eb="2">
      <t>コウジ</t>
    </rPh>
    <rPh sb="2" eb="4">
      <t>メイショウ</t>
    </rPh>
    <phoneticPr fontId="2"/>
  </si>
  <si>
    <t>入札日</t>
    <rPh sb="0" eb="2">
      <t>ニュウサツ</t>
    </rPh>
    <rPh sb="2" eb="3">
      <t>ビ</t>
    </rPh>
    <phoneticPr fontId="2"/>
  </si>
  <si>
    <t>CN</t>
    <phoneticPr fontId="2"/>
  </si>
  <si>
    <t>直接工事費1</t>
    <rPh sb="0" eb="2">
      <t>チョクセツ</t>
    </rPh>
    <rPh sb="2" eb="5">
      <t>コウジヒ</t>
    </rPh>
    <phoneticPr fontId="2"/>
  </si>
  <si>
    <t>ｺｰﾄﾞ1</t>
    <phoneticPr fontId="2"/>
  </si>
  <si>
    <t>コード</t>
    <phoneticPr fontId="2"/>
  </si>
  <si>
    <t>×</t>
    <phoneticPr fontId="2"/>
  </si>
  <si>
    <t>１または２</t>
    <phoneticPr fontId="2"/>
  </si>
  <si>
    <t>○</t>
    <phoneticPr fontId="2"/>
  </si>
  <si>
    <t>×</t>
    <phoneticPr fontId="2"/>
  </si>
  <si>
    <t>○</t>
    <phoneticPr fontId="2"/>
  </si>
  <si>
    <t>CV</t>
    <phoneticPr fontId="2"/>
  </si>
  <si>
    <t>CW</t>
    <phoneticPr fontId="2"/>
  </si>
  <si>
    <t>CX</t>
    <phoneticPr fontId="2"/>
  </si>
  <si>
    <t>BB</t>
    <phoneticPr fontId="2"/>
  </si>
  <si>
    <t>CN</t>
    <phoneticPr fontId="2"/>
  </si>
  <si>
    <t>CO</t>
    <phoneticPr fontId="2"/>
  </si>
  <si>
    <t>CP</t>
    <phoneticPr fontId="2"/>
  </si>
  <si>
    <t>CQ</t>
    <phoneticPr fontId="2"/>
  </si>
  <si>
    <t>CR</t>
    <phoneticPr fontId="2"/>
  </si>
  <si>
    <t>CS</t>
    <phoneticPr fontId="2"/>
  </si>
  <si>
    <t>CT</t>
    <phoneticPr fontId="2"/>
  </si>
  <si>
    <t>CU</t>
    <phoneticPr fontId="2"/>
  </si>
  <si>
    <t>○</t>
  </si>
  <si>
    <t>結合08_33</t>
    <rPh sb="0" eb="2">
      <t>ケツゴウ</t>
    </rPh>
    <phoneticPr fontId="2"/>
  </si>
  <si>
    <t>路線名</t>
    <rPh sb="0" eb="2">
      <t>ロセン</t>
    </rPh>
    <rPh sb="2" eb="3">
      <t>メイ</t>
    </rPh>
    <phoneticPr fontId="2"/>
  </si>
  <si>
    <t>工事の名称</t>
    <rPh sb="3" eb="5">
      <t>メイショウ</t>
    </rPh>
    <phoneticPr fontId="2"/>
  </si>
  <si>
    <t>工事の場所</t>
    <rPh sb="0" eb="2">
      <t>コウジ</t>
    </rPh>
    <rPh sb="3" eb="5">
      <t>バショ</t>
    </rPh>
    <phoneticPr fontId="2"/>
  </si>
  <si>
    <t>入札金額（消費税及び地方消費税に相当する額を含まない額）</t>
    <rPh sb="0" eb="2">
      <t>ニュウサツ</t>
    </rPh>
    <rPh sb="2" eb="4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6" eb="18">
      <t>ソウトウ</t>
    </rPh>
    <rPh sb="20" eb="21">
      <t>ガク</t>
    </rPh>
    <rPh sb="22" eb="23">
      <t>フク</t>
    </rPh>
    <rPh sb="26" eb="27">
      <t>ガク</t>
    </rPh>
    <phoneticPr fontId="2"/>
  </si>
  <si>
    <t>金　額(円)</t>
    <rPh sb="0" eb="1">
      <t>キン</t>
    </rPh>
    <rPh sb="2" eb="3">
      <t>ガク</t>
    </rPh>
    <rPh sb="4" eb="5">
      <t>エン</t>
    </rPh>
    <phoneticPr fontId="2"/>
  </si>
  <si>
    <t>単価(円)</t>
    <rPh sb="0" eb="1">
      <t>タン</t>
    </rPh>
    <rPh sb="1" eb="2">
      <t>アタイ</t>
    </rPh>
    <rPh sb="3" eb="4">
      <t>エン</t>
    </rPh>
    <phoneticPr fontId="2"/>
  </si>
  <si>
    <t>費目、工種及び種別
（種目、科目及び中科目）</t>
    <rPh sb="0" eb="2">
      <t>ヒモク</t>
    </rPh>
    <rPh sb="3" eb="4">
      <t>コウ</t>
    </rPh>
    <rPh sb="4" eb="5">
      <t>シュ</t>
    </rPh>
    <rPh sb="5" eb="6">
      <t>オヨ</t>
    </rPh>
    <rPh sb="7" eb="9">
      <t>シュベツ</t>
    </rPh>
    <rPh sb="11" eb="13">
      <t>シュモク</t>
    </rPh>
    <rPh sb="14" eb="16">
      <t>カモク</t>
    </rPh>
    <rPh sb="16" eb="17">
      <t>オヨ</t>
    </rPh>
    <rPh sb="18" eb="19">
      <t>チュウ</t>
    </rPh>
    <rPh sb="19" eb="21">
      <t>カモク</t>
    </rPh>
    <phoneticPr fontId="2"/>
  </si>
  <si>
    <t>注１　費目、工種及び種別（種目、科目及び中科目）は、設計書、仕様書、図面等に基づ</t>
    <phoneticPr fontId="2"/>
  </si>
  <si>
    <t>　　提出すること。</t>
    <phoneticPr fontId="2"/>
  </si>
  <si>
    <t>　２　工事価格と入札金額は、一致させること。</t>
    <phoneticPr fontId="2"/>
  </si>
  <si>
    <t>　３　工事価格は、消費税及び地方消費税に相当する額を含まない額とすること。</t>
    <phoneticPr fontId="2"/>
  </si>
  <si>
    <t>　　いて記載すること。また、市長から求めがあった場合は、当該求めに係る積算書類を</t>
    <phoneticPr fontId="2"/>
  </si>
  <si>
    <t>A1:CL40</t>
    <phoneticPr fontId="2"/>
  </si>
  <si>
    <t>A41:CL80</t>
    <phoneticPr fontId="2"/>
  </si>
  <si>
    <t>事業名</t>
    <rPh sb="0" eb="2">
      <t>ジギョウ</t>
    </rPh>
    <rPh sb="2" eb="3">
      <t>メイ</t>
    </rPh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</si>
  <si>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</si>
  <si>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</si>
  <si>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</si>
  <si>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</si>
  <si>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</si>
  <si>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</si>
  <si>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</si>
  <si>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</si>
  <si>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</si>
  <si>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</si>
  <si>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</si>
  <si>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</si>
  <si>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1ページ目のみ出力</t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</si>
  <si>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</si>
  <si>
    <t>親工事価格1</t>
    <rPh sb="0" eb="1">
      <t>オヤ</t>
    </rPh>
    <rPh sb="1" eb="3">
      <t>コウジ</t>
    </rPh>
    <rPh sb="3" eb="5">
      <t>カカク</t>
    </rPh>
    <phoneticPr fontId="2"/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</si>
</sst>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[$-411]ggge&quot;年&quot;m&quot;月&quot;d&quot;日&quot;;@"/>
    <numFmt numFmtId="179" formatCode="#,##0_);[Red]\(#,##0\)"/>
    <numFmt numFmtId="180" formatCode="&quot;¥&quot;#,##0&quot;-&quot;;&quot;¥&quot;\-#,##0&quot;-&quot;"/>
    <numFmt numFmtId="181" formatCode="#,###.####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明朝"/>
      <family val="1"/>
      <charset val="128"/>
    </font>
    <font>
      <u/>
      <sz val="12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b/>
      <sz val="28"/>
      <color theme="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8" fillId="0" borderId="0">
      <alignment vertical="center"/>
    </xf>
    <xf numFmtId="0" fontId="5" fillId="0" borderId="0">
      <alignment vertical="center"/>
    </xf>
  </cellStyleXfs>
  <cellXfs count="26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2" borderId="42" xfId="0" applyFill="1" applyBorder="1" applyAlignment="1">
      <alignment horizontal="center"/>
    </xf>
    <xf numFmtId="0" fontId="0" fillId="0" borderId="11" xfId="0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2" borderId="20" xfId="0" applyFill="1" applyBorder="1"/>
    <xf numFmtId="40" fontId="0" fillId="2" borderId="21" xfId="1" applyNumberFormat="1" applyFont="1" applyFill="1" applyBorder="1"/>
    <xf numFmtId="0" fontId="0" fillId="2" borderId="43" xfId="0" applyFill="1" applyBorder="1"/>
    <xf numFmtId="0" fontId="0" fillId="2" borderId="44" xfId="0" applyFill="1" applyBorder="1"/>
    <xf numFmtId="0" fontId="0" fillId="2" borderId="45" xfId="0" applyFill="1" applyBorder="1"/>
    <xf numFmtId="0" fontId="0" fillId="2" borderId="46" xfId="0" applyFill="1" applyBorder="1"/>
    <xf numFmtId="0" fontId="0" fillId="2" borderId="47" xfId="0" applyFill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3" applyFont="1" applyBorder="1" applyAlignment="1">
      <alignment vertical="center" wrapText="1"/>
    </xf>
    <xf numFmtId="177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40" fontId="10" fillId="0" borderId="0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/>
    <xf numFmtId="56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40" fontId="10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0" fontId="12" fillId="0" borderId="0" xfId="1" applyNumberFormat="1" applyFont="1" applyFill="1" applyBorder="1" applyAlignment="1">
      <alignment vertical="center"/>
    </xf>
    <xf numFmtId="38" fontId="12" fillId="0" borderId="0" xfId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38" fontId="10" fillId="0" borderId="0" xfId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right" vertical="center"/>
    </xf>
    <xf numFmtId="0" fontId="0" fillId="5" borderId="5" xfId="0" applyFill="1" applyBorder="1"/>
    <xf numFmtId="0" fontId="0" fillId="5" borderId="10" xfId="0" applyFill="1" applyBorder="1"/>
    <xf numFmtId="0" fontId="0" fillId="5" borderId="6" xfId="0" applyFill="1" applyBorder="1"/>
    <xf numFmtId="0" fontId="0" fillId="0" borderId="3" xfId="0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6" xfId="0" applyFill="1" applyBorder="1"/>
    <xf numFmtId="0" fontId="0" fillId="0" borderId="3" xfId="0" applyFill="1" applyBorder="1" applyAlignment="1">
      <alignment horizontal="center" vertical="top"/>
    </xf>
    <xf numFmtId="0" fontId="0" fillId="0" borderId="5" xfId="0" applyFill="1" applyBorder="1" applyAlignment="1">
      <alignment vertical="top" wrapText="1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6" fillId="0" borderId="18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179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left" vertical="center"/>
    </xf>
    <xf numFmtId="177" fontId="6" fillId="0" borderId="0" xfId="2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38" fontId="6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0" fillId="0" borderId="62" xfId="0" applyBorder="1"/>
    <xf numFmtId="0" fontId="0" fillId="0" borderId="63" xfId="0" applyBorder="1"/>
    <xf numFmtId="0" fontId="0" fillId="0" borderId="63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62" xfId="0" applyFill="1" applyBorder="1"/>
    <xf numFmtId="0" fontId="0" fillId="2" borderId="63" xfId="0" applyFill="1" applyBorder="1"/>
    <xf numFmtId="0" fontId="0" fillId="3" borderId="63" xfId="0" applyFill="1" applyBorder="1"/>
    <xf numFmtId="0" fontId="0" fillId="0" borderId="20" xfId="0" applyBorder="1"/>
    <xf numFmtId="0" fontId="0" fillId="6" borderId="9" xfId="0" applyFill="1" applyBorder="1"/>
    <xf numFmtId="0" fontId="0" fillId="2" borderId="4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52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53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4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5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56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0" borderId="54" xfId="0" applyBorder="1" applyAlignment="1"/>
    <xf numFmtId="0" fontId="0" fillId="0" borderId="0" xfId="0" applyAlignment="1"/>
    <xf numFmtId="0" fontId="0" fillId="2" borderId="60" xfId="0" applyFill="1" applyBorder="1" applyAlignment="1">
      <alignment horizontal="center"/>
    </xf>
    <xf numFmtId="0" fontId="0" fillId="2" borderId="61" xfId="0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81" fontId="6" fillId="0" borderId="38" xfId="0" applyNumberFormat="1" applyFont="1" applyBorder="1" applyAlignment="1">
      <alignment horizontal="left" vertical="center"/>
    </xf>
    <xf numFmtId="181" fontId="6" fillId="0" borderId="14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6" fillId="0" borderId="18" xfId="0" applyNumberFormat="1" applyFont="1" applyBorder="1" applyAlignment="1">
      <alignment horizontal="right" vertical="center"/>
    </xf>
    <xf numFmtId="179" fontId="6" fillId="0" borderId="38" xfId="0" applyNumberFormat="1" applyFont="1" applyBorder="1" applyAlignment="1">
      <alignment horizontal="right" vertical="center"/>
    </xf>
    <xf numFmtId="38" fontId="6" fillId="0" borderId="18" xfId="0" applyNumberFormat="1" applyFont="1" applyBorder="1" applyAlignment="1">
      <alignment horizontal="right" vertical="center"/>
    </xf>
    <xf numFmtId="38" fontId="6" fillId="0" borderId="38" xfId="0" applyNumberFormat="1" applyFont="1" applyBorder="1" applyAlignment="1">
      <alignment horizontal="right" vertical="center"/>
    </xf>
    <xf numFmtId="177" fontId="6" fillId="0" borderId="18" xfId="2" applyNumberFormat="1" applyFont="1" applyBorder="1" applyAlignment="1">
      <alignment horizontal="center" vertical="center"/>
    </xf>
    <xf numFmtId="177" fontId="6" fillId="0" borderId="38" xfId="2" applyNumberFormat="1" applyFont="1" applyBorder="1" applyAlignment="1">
      <alignment horizontal="center" vertical="center"/>
    </xf>
    <xf numFmtId="177" fontId="6" fillId="0" borderId="14" xfId="2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180" fontId="7" fillId="0" borderId="55" xfId="0" applyNumberFormat="1" applyFont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15" fillId="0" borderId="0" xfId="0" applyFont="1" applyFill="1" applyBorder="1" applyAlignment="1" applyProtection="1">
      <alignment horizontal="distributed"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</cellXfs>
  <cellStyles count="4">
    <cellStyle name="桁区切り" xfId="1" builtinId="6"/>
    <cellStyle name="標準" xfId="0" builtinId="0"/>
    <cellStyle name="標準 3" xfId="2"/>
    <cellStyle name="標準_1-14～1-16路線推進器0.9　変更分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2"/>
  <sheetViews>
    <sheetView tabSelected="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3.25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2" t="s">
        <v>145</v>
      </c>
    </row>
    <row r="2" spans="1:27" ht="13.5" customHeight="1" thickBot="1">
      <c r="A2" s="134" t="s">
        <v>1</v>
      </c>
      <c r="B2" s="124" t="s">
        <v>65</v>
      </c>
      <c r="C2" t="s">
        <v>2</v>
      </c>
      <c r="F2" t="s">
        <v>76</v>
      </c>
      <c r="J2" t="s">
        <v>3</v>
      </c>
      <c r="S2" t="s">
        <v>121</v>
      </c>
    </row>
    <row r="3" spans="1:27" ht="28.5" customHeight="1">
      <c r="A3" s="135"/>
      <c r="B3" s="79"/>
      <c r="D3" s="71" t="s">
        <v>16</v>
      </c>
      <c r="E3" s="72">
        <v>0.46</v>
      </c>
      <c r="F3" s="24"/>
      <c r="G3" s="71">
        <v>1</v>
      </c>
      <c r="H3" s="72">
        <v>13.5</v>
      </c>
      <c r="K3" s="77" t="s">
        <v>79</v>
      </c>
      <c r="L3" s="77" t="s">
        <v>16</v>
      </c>
      <c r="M3" s="212" t="s">
        <v>82</v>
      </c>
      <c r="N3" s="213"/>
      <c r="O3" s="213"/>
      <c r="P3" s="213"/>
      <c r="Q3" s="214"/>
      <c r="T3" s="77" t="s">
        <v>80</v>
      </c>
      <c r="U3" s="77" t="s">
        <v>16</v>
      </c>
      <c r="V3" s="215" t="s">
        <v>83</v>
      </c>
      <c r="W3" s="215"/>
      <c r="X3" s="215"/>
      <c r="Y3" s="215"/>
      <c r="Z3" s="215"/>
    </row>
    <row r="4" spans="1:27">
      <c r="A4" s="132"/>
      <c r="B4" s="80"/>
      <c r="D4" s="73" t="s">
        <v>17</v>
      </c>
      <c r="E4" s="74">
        <v>11.88</v>
      </c>
      <c r="F4" s="24"/>
      <c r="G4" s="73">
        <v>2</v>
      </c>
      <c r="H4" s="74">
        <v>41.25</v>
      </c>
      <c r="K4" s="77" t="s">
        <v>84</v>
      </c>
      <c r="L4" s="77" t="s">
        <v>243</v>
      </c>
      <c r="M4" s="216" t="s">
        <v>62</v>
      </c>
      <c r="N4" s="217"/>
      <c r="O4" s="217"/>
      <c r="P4" s="217"/>
      <c r="Q4" s="218"/>
      <c r="T4" s="77" t="s">
        <v>84</v>
      </c>
      <c r="U4" s="77" t="s">
        <v>243</v>
      </c>
      <c r="V4" s="229" t="s">
        <v>62</v>
      </c>
      <c r="W4" s="229"/>
      <c r="X4" s="229"/>
      <c r="Y4" s="229"/>
      <c r="Z4" s="229"/>
    </row>
    <row r="5" spans="1:27">
      <c r="A5" s="132"/>
      <c r="B5" s="80"/>
      <c r="D5" s="73" t="s">
        <v>18</v>
      </c>
      <c r="E5" s="74">
        <v>11.88</v>
      </c>
      <c r="F5" s="24"/>
      <c r="G5" s="73">
        <v>3</v>
      </c>
      <c r="H5" s="74">
        <v>25.5</v>
      </c>
      <c r="K5" s="77" t="s">
        <v>85</v>
      </c>
      <c r="L5" s="77" t="s">
        <v>244</v>
      </c>
      <c r="M5" s="219"/>
      <c r="N5" s="220"/>
      <c r="O5" s="220"/>
      <c r="P5" s="220"/>
      <c r="Q5" s="221"/>
      <c r="T5" s="77" t="s">
        <v>85</v>
      </c>
      <c r="U5" s="77" t="s">
        <v>244</v>
      </c>
      <c r="V5" s="229"/>
      <c r="W5" s="229"/>
      <c r="X5" s="229"/>
      <c r="Y5" s="229"/>
      <c r="Z5" s="229"/>
    </row>
    <row r="6" spans="1:27">
      <c r="A6" s="131" t="s">
        <v>63</v>
      </c>
      <c r="B6" s="44" t="s">
        <v>122</v>
      </c>
      <c r="D6" s="73" t="s">
        <v>19</v>
      </c>
      <c r="E6" s="74">
        <v>11.88</v>
      </c>
      <c r="F6" s="24"/>
      <c r="G6" s="73">
        <v>4</v>
      </c>
      <c r="H6" s="74">
        <v>13.5</v>
      </c>
      <c r="K6" s="77" t="s">
        <v>43</v>
      </c>
      <c r="L6" s="77" t="s">
        <v>245</v>
      </c>
      <c r="M6" s="219"/>
      <c r="N6" s="220"/>
      <c r="O6" s="220"/>
      <c r="P6" s="220"/>
      <c r="Q6" s="221"/>
      <c r="T6" s="77" t="s">
        <v>43</v>
      </c>
      <c r="U6" s="77" t="s">
        <v>245</v>
      </c>
      <c r="V6" s="229"/>
      <c r="W6" s="229"/>
      <c r="X6" s="229"/>
      <c r="Y6" s="229"/>
      <c r="Z6" s="229"/>
    </row>
    <row r="7" spans="1:27">
      <c r="A7" s="132" t="s">
        <v>64</v>
      </c>
      <c r="B7" s="29" t="s">
        <v>112</v>
      </c>
      <c r="D7" s="73" t="s">
        <v>20</v>
      </c>
      <c r="E7" s="74">
        <v>11.88</v>
      </c>
      <c r="F7" s="24"/>
      <c r="G7" s="73">
        <v>5</v>
      </c>
      <c r="H7" s="74">
        <v>13.5</v>
      </c>
      <c r="K7" s="77" t="s">
        <v>44</v>
      </c>
      <c r="L7" s="77" t="s">
        <v>246</v>
      </c>
      <c r="M7" s="219"/>
      <c r="N7" s="220"/>
      <c r="O7" s="220"/>
      <c r="P7" s="220"/>
      <c r="Q7" s="221"/>
      <c r="T7" s="77" t="s">
        <v>44</v>
      </c>
      <c r="U7" s="77" t="s">
        <v>246</v>
      </c>
      <c r="V7" s="229"/>
      <c r="W7" s="229"/>
      <c r="X7" s="229"/>
      <c r="Y7" s="229"/>
      <c r="Z7" s="229"/>
    </row>
    <row r="8" spans="1:27">
      <c r="A8" s="132" t="s">
        <v>72</v>
      </c>
      <c r="B8" s="29" t="s">
        <v>162</v>
      </c>
      <c r="D8" s="73" t="s">
        <v>21</v>
      </c>
      <c r="E8" s="74">
        <v>5.38</v>
      </c>
      <c r="F8" s="24"/>
      <c r="G8" s="73">
        <v>6</v>
      </c>
      <c r="H8" s="74">
        <v>30.75</v>
      </c>
      <c r="K8" s="77" t="s">
        <v>96</v>
      </c>
      <c r="L8" s="77" t="s">
        <v>208</v>
      </c>
      <c r="M8" s="222"/>
      <c r="N8" s="223"/>
      <c r="O8" s="223"/>
      <c r="P8" s="223"/>
      <c r="Q8" s="224"/>
      <c r="T8" s="77" t="s">
        <v>118</v>
      </c>
      <c r="U8" s="77" t="s">
        <v>218</v>
      </c>
      <c r="V8" s="215"/>
      <c r="W8" s="215"/>
      <c r="X8" s="215"/>
      <c r="Y8" s="215"/>
      <c r="Z8" s="215"/>
    </row>
    <row r="9" spans="1:27">
      <c r="A9" s="132" t="s">
        <v>73</v>
      </c>
      <c r="B9" s="29" t="s">
        <v>315</v>
      </c>
      <c r="D9" s="73" t="s">
        <v>22</v>
      </c>
      <c r="E9" s="74">
        <v>6</v>
      </c>
      <c r="F9" s="24"/>
      <c r="G9" s="73">
        <v>7</v>
      </c>
      <c r="H9" s="74">
        <v>14.25</v>
      </c>
      <c r="K9" s="77" t="s">
        <v>97</v>
      </c>
      <c r="L9" s="77" t="s">
        <v>247</v>
      </c>
      <c r="M9" s="222"/>
      <c r="N9" s="223"/>
      <c r="O9" s="223"/>
      <c r="P9" s="223"/>
      <c r="Q9" s="224"/>
      <c r="T9" s="77" t="s">
        <v>119</v>
      </c>
      <c r="U9" s="77" t="s">
        <v>250</v>
      </c>
      <c r="V9" s="215"/>
      <c r="W9" s="215"/>
      <c r="X9" s="215"/>
      <c r="Y9" s="215"/>
      <c r="Z9" s="215"/>
    </row>
    <row r="10" spans="1:27">
      <c r="A10" s="132" t="s">
        <v>70</v>
      </c>
      <c r="B10" s="29">
        <v>19</v>
      </c>
      <c r="D10" s="73" t="s">
        <v>23</v>
      </c>
      <c r="E10" s="74">
        <v>7.63</v>
      </c>
      <c r="F10" s="24"/>
      <c r="G10" s="73">
        <v>8</v>
      </c>
      <c r="H10" s="74">
        <v>25.5</v>
      </c>
      <c r="K10" s="77" t="s">
        <v>9</v>
      </c>
      <c r="L10" s="77" t="s">
        <v>248</v>
      </c>
      <c r="M10" s="222"/>
      <c r="N10" s="225"/>
      <c r="O10" s="225"/>
      <c r="P10" s="225"/>
      <c r="Q10" s="224"/>
      <c r="U10" t="s">
        <v>235</v>
      </c>
    </row>
    <row r="11" spans="1:27">
      <c r="A11" s="132" t="s">
        <v>66</v>
      </c>
      <c r="B11" s="29">
        <v>1</v>
      </c>
      <c r="D11" s="73" t="s">
        <v>24</v>
      </c>
      <c r="E11" s="74">
        <v>13.63</v>
      </c>
      <c r="F11" s="24"/>
      <c r="G11" s="73">
        <v>9</v>
      </c>
      <c r="H11" s="74">
        <v>55.5</v>
      </c>
      <c r="K11" s="77" t="s">
        <v>10</v>
      </c>
      <c r="L11" s="77" t="s">
        <v>249</v>
      </c>
      <c r="M11" s="226"/>
      <c r="N11" s="227"/>
      <c r="O11" s="227"/>
      <c r="P11" s="227"/>
      <c r="Q11" s="228"/>
      <c r="U11" t="s">
        <v>251</v>
      </c>
    </row>
    <row r="12" spans="1:27" ht="14.25" thickBot="1">
      <c r="A12" s="132" t="s">
        <v>67</v>
      </c>
      <c r="B12" s="29">
        <v>9</v>
      </c>
      <c r="D12" s="73" t="s">
        <v>25</v>
      </c>
      <c r="E12" s="74">
        <v>1.1299999999999999</v>
      </c>
      <c r="F12" s="24"/>
      <c r="G12" s="73">
        <v>10</v>
      </c>
      <c r="H12" s="74">
        <v>44.25</v>
      </c>
      <c r="K12" t="s">
        <v>187</v>
      </c>
      <c r="T12" t="s">
        <v>120</v>
      </c>
    </row>
    <row r="13" spans="1:27" ht="27.75" customHeight="1">
      <c r="A13" s="133" t="s">
        <v>68</v>
      </c>
      <c r="B13" s="29">
        <v>12</v>
      </c>
      <c r="D13" s="73" t="s">
        <v>26</v>
      </c>
      <c r="E13" s="74">
        <v>5.5</v>
      </c>
      <c r="F13" s="24"/>
      <c r="G13" s="73">
        <v>11</v>
      </c>
      <c r="H13" s="74">
        <v>36.75</v>
      </c>
      <c r="K13" s="205" t="s">
        <v>146</v>
      </c>
      <c r="L13" s="206"/>
      <c r="M13" s="205" t="s">
        <v>147</v>
      </c>
      <c r="N13" s="207"/>
      <c r="O13" s="206"/>
      <c r="P13" s="208" t="s">
        <v>50</v>
      </c>
      <c r="Q13" s="210" t="s">
        <v>56</v>
      </c>
      <c r="R13" s="203" t="s">
        <v>57</v>
      </c>
      <c r="T13" s="205" t="s">
        <v>146</v>
      </c>
      <c r="U13" s="206"/>
      <c r="V13" s="230" t="s">
        <v>147</v>
      </c>
      <c r="W13" s="231"/>
      <c r="X13" s="232"/>
      <c r="Y13" s="233" t="s">
        <v>50</v>
      </c>
      <c r="Z13" s="210" t="s">
        <v>56</v>
      </c>
      <c r="AA13" s="203" t="s">
        <v>57</v>
      </c>
    </row>
    <row r="14" spans="1:27" ht="14.25" thickBot="1">
      <c r="A14" s="132" t="s">
        <v>108</v>
      </c>
      <c r="B14" s="29">
        <v>0</v>
      </c>
      <c r="D14" s="73" t="s">
        <v>27</v>
      </c>
      <c r="E14" s="74">
        <v>6.5</v>
      </c>
      <c r="F14" s="24"/>
      <c r="G14" s="73">
        <v>12</v>
      </c>
      <c r="H14" s="74">
        <v>76.5</v>
      </c>
      <c r="K14" s="99" t="s">
        <v>0</v>
      </c>
      <c r="L14" s="100"/>
      <c r="M14" s="99" t="s">
        <v>0</v>
      </c>
      <c r="N14" s="103"/>
      <c r="O14" s="100" t="s">
        <v>75</v>
      </c>
      <c r="P14" s="209"/>
      <c r="Q14" s="211"/>
      <c r="R14" s="204"/>
      <c r="T14" s="99" t="s">
        <v>0</v>
      </c>
      <c r="U14" s="100"/>
      <c r="V14" s="99" t="s">
        <v>0</v>
      </c>
      <c r="W14" s="103"/>
      <c r="X14" s="100" t="s">
        <v>75</v>
      </c>
      <c r="Y14" s="234"/>
      <c r="Z14" s="211"/>
      <c r="AA14" s="204"/>
    </row>
    <row r="15" spans="1:27" ht="27">
      <c r="A15" s="133" t="s">
        <v>109</v>
      </c>
      <c r="B15" s="29">
        <v>0</v>
      </c>
      <c r="D15" s="73" t="s">
        <v>28</v>
      </c>
      <c r="E15" s="74">
        <v>8.3800000000000008</v>
      </c>
      <c r="F15" s="24"/>
      <c r="G15" s="73">
        <v>13</v>
      </c>
      <c r="H15" s="74">
        <v>21</v>
      </c>
      <c r="K15" s="126" t="s">
        <v>278</v>
      </c>
      <c r="L15" s="170"/>
      <c r="M15" s="126" t="s">
        <v>278</v>
      </c>
      <c r="N15" s="127" t="s">
        <v>250</v>
      </c>
      <c r="O15" s="128">
        <v>5</v>
      </c>
      <c r="P15" s="126" t="s">
        <v>275</v>
      </c>
      <c r="Q15" s="5" t="s">
        <v>195</v>
      </c>
      <c r="R15" s="6" t="s">
        <v>196</v>
      </c>
      <c r="T15" s="173" t="s">
        <v>281</v>
      </c>
      <c r="U15" s="174"/>
      <c r="V15" s="173" t="s">
        <v>282</v>
      </c>
      <c r="W15" s="175" t="s">
        <v>294</v>
      </c>
      <c r="X15" s="176">
        <v>1</v>
      </c>
      <c r="Y15" s="178" t="s">
        <v>283</v>
      </c>
      <c r="Z15" s="175" t="s">
        <v>282</v>
      </c>
      <c r="AA15" s="179" t="s">
        <v>60</v>
      </c>
    </row>
    <row r="16" spans="1:27">
      <c r="A16" s="133" t="s">
        <v>190</v>
      </c>
      <c r="B16" s="11"/>
      <c r="D16" s="73" t="s">
        <v>29</v>
      </c>
      <c r="E16" s="74">
        <v>8.3800000000000008</v>
      </c>
      <c r="F16" s="24"/>
      <c r="G16" s="73">
        <v>14</v>
      </c>
      <c r="H16" s="74">
        <v>30.75</v>
      </c>
      <c r="K16" s="31" t="s">
        <v>239</v>
      </c>
      <c r="L16" s="171"/>
      <c r="M16" s="31" t="s">
        <v>193</v>
      </c>
      <c r="N16" s="1" t="s">
        <v>291</v>
      </c>
      <c r="O16" s="11">
        <v>8</v>
      </c>
      <c r="P16" s="31" t="s">
        <v>275</v>
      </c>
      <c r="Q16" s="1" t="s">
        <v>195</v>
      </c>
      <c r="R16" s="11"/>
      <c r="T16" s="10" t="s">
        <v>4</v>
      </c>
      <c r="U16" s="80"/>
      <c r="V16" s="10" t="s">
        <v>45</v>
      </c>
      <c r="W16" s="1" t="s">
        <v>295</v>
      </c>
      <c r="X16" s="11">
        <v>1</v>
      </c>
      <c r="Y16" s="180" t="s">
        <v>283</v>
      </c>
      <c r="Z16" s="1" t="s">
        <v>284</v>
      </c>
      <c r="AA16" s="11"/>
    </row>
    <row r="17" spans="1:27" ht="14.25" thickBot="1">
      <c r="A17" s="133" t="s">
        <v>191</v>
      </c>
      <c r="B17" s="35"/>
      <c r="D17" s="73" t="s">
        <v>30</v>
      </c>
      <c r="E17" s="74">
        <v>11.5</v>
      </c>
      <c r="F17" s="24"/>
      <c r="G17" s="73">
        <v>15</v>
      </c>
      <c r="H17" s="74">
        <v>14.25</v>
      </c>
      <c r="K17" s="31" t="s">
        <v>241</v>
      </c>
      <c r="L17" s="171"/>
      <c r="M17" s="31" t="s">
        <v>241</v>
      </c>
      <c r="N17" s="1" t="s">
        <v>291</v>
      </c>
      <c r="O17" s="29">
        <v>10</v>
      </c>
      <c r="P17" s="31" t="s">
        <v>275</v>
      </c>
      <c r="Q17" s="1" t="s">
        <v>195</v>
      </c>
      <c r="R17" s="11"/>
      <c r="T17" s="10" t="s">
        <v>5</v>
      </c>
      <c r="U17" s="80"/>
      <c r="V17" s="10" t="s">
        <v>261</v>
      </c>
      <c r="W17" s="1"/>
      <c r="X17" s="11"/>
      <c r="Y17" s="180" t="s">
        <v>283</v>
      </c>
      <c r="Z17" s="1"/>
      <c r="AA17" s="11"/>
    </row>
    <row r="18" spans="1:27">
      <c r="A18" s="71" t="s">
        <v>188</v>
      </c>
      <c r="B18" s="128" t="s">
        <v>314</v>
      </c>
      <c r="D18" s="73" t="s">
        <v>31</v>
      </c>
      <c r="E18" s="74">
        <v>11.13</v>
      </c>
      <c r="F18" s="24"/>
      <c r="G18" s="73">
        <v>16</v>
      </c>
      <c r="H18" s="74">
        <v>13.5</v>
      </c>
      <c r="K18" s="31" t="s">
        <v>240</v>
      </c>
      <c r="L18" s="171"/>
      <c r="M18" s="31" t="s">
        <v>194</v>
      </c>
      <c r="N18" s="1" t="s">
        <v>291</v>
      </c>
      <c r="O18" s="11">
        <v>12</v>
      </c>
      <c r="P18" s="31" t="s">
        <v>275</v>
      </c>
      <c r="Q18" s="1" t="s">
        <v>195</v>
      </c>
      <c r="R18" s="11"/>
      <c r="T18" s="10" t="s">
        <v>6</v>
      </c>
      <c r="U18" s="80"/>
      <c r="V18" s="10" t="s">
        <v>45</v>
      </c>
      <c r="W18" s="1" t="s">
        <v>296</v>
      </c>
      <c r="X18" s="11">
        <v>1</v>
      </c>
      <c r="Y18" s="180" t="s">
        <v>283</v>
      </c>
      <c r="Z18" s="1" t="s">
        <v>284</v>
      </c>
      <c r="AA18" s="11"/>
    </row>
    <row r="19" spans="1:27">
      <c r="A19" s="73" t="s">
        <v>189</v>
      </c>
      <c r="B19" s="29">
        <v>10</v>
      </c>
      <c r="D19" s="73" t="s">
        <v>32</v>
      </c>
      <c r="E19" s="74">
        <v>8.3800000000000008</v>
      </c>
      <c r="F19" s="24"/>
      <c r="G19" s="73">
        <v>17</v>
      </c>
      <c r="H19" s="74">
        <v>13.5</v>
      </c>
      <c r="K19" s="10" t="s">
        <v>316</v>
      </c>
      <c r="L19" s="171"/>
      <c r="M19" s="10" t="s">
        <v>316</v>
      </c>
      <c r="N19" s="1" t="s">
        <v>279</v>
      </c>
      <c r="O19" s="11">
        <v>18</v>
      </c>
      <c r="P19" s="10" t="s">
        <v>275</v>
      </c>
      <c r="Q19" s="1" t="s">
        <v>195</v>
      </c>
      <c r="R19" s="11" t="s">
        <v>196</v>
      </c>
      <c r="T19" s="10" t="s">
        <v>7</v>
      </c>
      <c r="U19" s="80"/>
      <c r="V19" s="10" t="s">
        <v>261</v>
      </c>
      <c r="W19" s="1"/>
      <c r="X19" s="11"/>
      <c r="Y19" s="180" t="s">
        <v>283</v>
      </c>
      <c r="Z19" s="1"/>
      <c r="AA19" s="11"/>
    </row>
    <row r="20" spans="1:27">
      <c r="A20" s="73" t="s">
        <v>67</v>
      </c>
      <c r="B20" s="29">
        <v>27</v>
      </c>
      <c r="D20" s="73" t="s">
        <v>33</v>
      </c>
      <c r="E20" s="74">
        <v>8.3800000000000008</v>
      </c>
      <c r="F20" s="24"/>
      <c r="G20" s="73">
        <v>18</v>
      </c>
      <c r="H20" s="74">
        <v>13.5</v>
      </c>
      <c r="K20" s="10" t="s">
        <v>302</v>
      </c>
      <c r="L20" s="171"/>
      <c r="M20" s="10" t="s">
        <v>302</v>
      </c>
      <c r="N20" s="1" t="s">
        <v>279</v>
      </c>
      <c r="O20" s="11">
        <v>19</v>
      </c>
      <c r="P20" s="10" t="s">
        <v>51</v>
      </c>
      <c r="Q20" s="1" t="s">
        <v>195</v>
      </c>
      <c r="R20" s="11" t="s">
        <v>196</v>
      </c>
      <c r="T20" s="10" t="s">
        <v>8</v>
      </c>
      <c r="U20" s="80"/>
      <c r="V20" s="10" t="s">
        <v>8</v>
      </c>
      <c r="W20" s="1" t="s">
        <v>297</v>
      </c>
      <c r="X20" s="11">
        <v>1</v>
      </c>
      <c r="Y20" s="180" t="s">
        <v>285</v>
      </c>
      <c r="Z20" s="1" t="s">
        <v>168</v>
      </c>
      <c r="AA20" s="11"/>
    </row>
    <row r="21" spans="1:27">
      <c r="A21" s="73" t="s">
        <v>68</v>
      </c>
      <c r="B21" s="29">
        <v>3</v>
      </c>
      <c r="D21" s="73" t="s">
        <v>34</v>
      </c>
      <c r="E21" s="74">
        <v>8.3800000000000008</v>
      </c>
      <c r="F21" s="24"/>
      <c r="G21" s="73">
        <v>19</v>
      </c>
      <c r="H21" s="74">
        <v>16.5</v>
      </c>
      <c r="K21" s="10" t="s">
        <v>197</v>
      </c>
      <c r="L21" s="171"/>
      <c r="M21" s="10" t="s">
        <v>277</v>
      </c>
      <c r="N21" s="1" t="s">
        <v>279</v>
      </c>
      <c r="O21" s="11">
        <v>20</v>
      </c>
      <c r="P21" s="10" t="s">
        <v>51</v>
      </c>
      <c r="Q21" s="1" t="s">
        <v>195</v>
      </c>
      <c r="R21" s="11" t="s">
        <v>196</v>
      </c>
      <c r="T21" s="10" t="s">
        <v>258</v>
      </c>
      <c r="U21" s="80"/>
      <c r="V21" s="10" t="s">
        <v>259</v>
      </c>
      <c r="W21" s="1"/>
      <c r="X21" s="11"/>
      <c r="Y21" s="180" t="s">
        <v>285</v>
      </c>
      <c r="Z21" s="1" t="s">
        <v>168</v>
      </c>
      <c r="AA21" s="11"/>
    </row>
    <row r="22" spans="1:27" ht="27.75" customHeight="1" thickBot="1">
      <c r="A22" s="75" t="s">
        <v>242</v>
      </c>
      <c r="B22" s="7">
        <v>1</v>
      </c>
      <c r="D22" s="73" t="s">
        <v>35</v>
      </c>
      <c r="E22" s="74">
        <v>8.3800000000000008</v>
      </c>
      <c r="F22" s="24"/>
      <c r="G22" s="73">
        <v>20</v>
      </c>
      <c r="H22" s="74">
        <v>51.75</v>
      </c>
      <c r="K22" s="10" t="s">
        <v>274</v>
      </c>
      <c r="L22" s="171"/>
      <c r="M22" s="10" t="s">
        <v>272</v>
      </c>
      <c r="N22" s="1" t="s">
        <v>38</v>
      </c>
      <c r="O22" s="11">
        <v>21</v>
      </c>
      <c r="P22" s="10" t="s">
        <v>51</v>
      </c>
      <c r="Q22" s="1" t="s">
        <v>195</v>
      </c>
      <c r="R22" s="11" t="s">
        <v>196</v>
      </c>
      <c r="T22" s="10" t="s">
        <v>9</v>
      </c>
      <c r="U22" s="80"/>
      <c r="V22" s="10" t="s">
        <v>9</v>
      </c>
      <c r="W22" s="1" t="s">
        <v>298</v>
      </c>
      <c r="X22" s="11">
        <v>1</v>
      </c>
      <c r="Y22" s="180" t="s">
        <v>286</v>
      </c>
      <c r="Z22" s="1" t="s">
        <v>77</v>
      </c>
      <c r="AA22" s="11"/>
    </row>
    <row r="23" spans="1:27">
      <c r="D23" s="73" t="s">
        <v>36</v>
      </c>
      <c r="E23" s="74">
        <v>8.3800000000000008</v>
      </c>
      <c r="F23" s="24"/>
      <c r="G23" s="73">
        <v>21</v>
      </c>
      <c r="H23" s="74">
        <v>19.5</v>
      </c>
      <c r="K23" s="202" t="s">
        <v>331</v>
      </c>
      <c r="L23" s="171"/>
      <c r="M23" s="10" t="s">
        <v>276</v>
      </c>
      <c r="N23" s="1" t="s">
        <v>38</v>
      </c>
      <c r="O23" s="11">
        <v>24</v>
      </c>
      <c r="P23" s="10" t="s">
        <v>52</v>
      </c>
      <c r="Q23" s="1" t="s">
        <v>195</v>
      </c>
      <c r="R23" s="11" t="s">
        <v>196</v>
      </c>
      <c r="T23" s="10" t="s">
        <v>10</v>
      </c>
      <c r="U23" s="80"/>
      <c r="V23" s="10" t="s">
        <v>262</v>
      </c>
      <c r="W23" s="1"/>
      <c r="X23" s="11"/>
      <c r="Y23" s="180" t="s">
        <v>286</v>
      </c>
      <c r="Z23" s="1"/>
      <c r="AA23" s="11"/>
    </row>
    <row r="24" spans="1:27">
      <c r="D24" s="73" t="s">
        <v>37</v>
      </c>
      <c r="E24" s="74">
        <v>8.3800000000000008</v>
      </c>
      <c r="F24" s="24"/>
      <c r="G24" s="73">
        <v>22</v>
      </c>
      <c r="H24" s="74">
        <v>31.5</v>
      </c>
      <c r="K24" s="34" t="s">
        <v>280</v>
      </c>
      <c r="L24" s="93"/>
      <c r="M24" s="201"/>
      <c r="N24" s="36" t="s">
        <v>279</v>
      </c>
      <c r="O24" s="37">
        <v>9</v>
      </c>
      <c r="P24" s="201" t="s">
        <v>52</v>
      </c>
      <c r="Q24" s="48"/>
      <c r="R24" s="35"/>
      <c r="T24" s="10" t="s">
        <v>11</v>
      </c>
      <c r="U24" s="80"/>
      <c r="V24" s="10" t="s">
        <v>11</v>
      </c>
      <c r="W24" s="1" t="s">
        <v>299</v>
      </c>
      <c r="X24" s="11">
        <v>1</v>
      </c>
      <c r="Y24" s="180" t="s">
        <v>287</v>
      </c>
      <c r="Z24" s="1" t="s">
        <v>260</v>
      </c>
      <c r="AA24" s="11"/>
    </row>
    <row r="25" spans="1:27" ht="14.25" thickBot="1">
      <c r="D25" s="73" t="s">
        <v>41</v>
      </c>
      <c r="E25" s="74">
        <v>8.3800000000000008</v>
      </c>
      <c r="F25" s="24"/>
      <c r="G25" s="73">
        <v>23</v>
      </c>
      <c r="H25" s="74">
        <v>28.5</v>
      </c>
      <c r="K25" s="32" t="s">
        <v>280</v>
      </c>
      <c r="L25" s="94"/>
      <c r="M25" s="125"/>
      <c r="N25" s="118" t="s">
        <v>279</v>
      </c>
      <c r="O25" s="177">
        <v>49</v>
      </c>
      <c r="P25" s="125" t="s">
        <v>52</v>
      </c>
      <c r="Q25" s="43" t="s">
        <v>195</v>
      </c>
      <c r="R25" s="7" t="s">
        <v>329</v>
      </c>
      <c r="T25" s="10" t="s">
        <v>256</v>
      </c>
      <c r="U25" s="80"/>
      <c r="V25" s="10" t="s">
        <v>257</v>
      </c>
      <c r="W25" s="1"/>
      <c r="X25" s="11"/>
      <c r="Y25" s="180" t="s">
        <v>287</v>
      </c>
      <c r="Z25" s="1" t="s">
        <v>260</v>
      </c>
      <c r="AA25" s="11"/>
    </row>
    <row r="26" spans="1:27" ht="41.25" thickBot="1">
      <c r="D26" s="73" t="s">
        <v>38</v>
      </c>
      <c r="E26" s="74">
        <v>8.3800000000000008</v>
      </c>
      <c r="F26" s="24"/>
      <c r="G26" s="73">
        <v>24</v>
      </c>
      <c r="H26" s="74">
        <v>28.5</v>
      </c>
      <c r="K26" s="194" t="s">
        <v>317</v>
      </c>
      <c r="L26" s="195" t="s">
        <v>318</v>
      </c>
      <c r="M26" s="195" t="s">
        <v>319</v>
      </c>
      <c r="N26" s="195" t="s">
        <v>320</v>
      </c>
      <c r="O26" s="195">
        <v>0</v>
      </c>
      <c r="P26" s="195" t="s">
        <v>321</v>
      </c>
      <c r="Q26" s="196" t="s">
        <v>322</v>
      </c>
      <c r="R26" s="197" t="s">
        <v>323</v>
      </c>
      <c r="T26" s="10" t="s">
        <v>12</v>
      </c>
      <c r="U26" s="80"/>
      <c r="V26" s="10" t="s">
        <v>12</v>
      </c>
      <c r="W26" s="1" t="s">
        <v>288</v>
      </c>
      <c r="X26" s="11">
        <v>1</v>
      </c>
      <c r="Y26" s="180" t="s">
        <v>287</v>
      </c>
      <c r="Z26" s="2"/>
      <c r="AA26" s="23" t="s">
        <v>90</v>
      </c>
    </row>
    <row r="27" spans="1:27" ht="41.25" thickBot="1">
      <c r="D27" s="73" t="s">
        <v>39</v>
      </c>
      <c r="E27" s="74">
        <v>8.3800000000000008</v>
      </c>
      <c r="F27" s="24"/>
      <c r="G27" s="73">
        <v>25</v>
      </c>
      <c r="H27" s="74">
        <v>26.25</v>
      </c>
      <c r="K27" s="194" t="s">
        <v>324</v>
      </c>
      <c r="L27" s="195" t="s">
        <v>325</v>
      </c>
      <c r="M27" s="195" t="s">
        <v>319</v>
      </c>
      <c r="N27" s="195" t="s">
        <v>320</v>
      </c>
      <c r="O27" s="195">
        <v>1</v>
      </c>
      <c r="P27" s="195" t="s">
        <v>321</v>
      </c>
      <c r="Q27" s="196" t="s">
        <v>322</v>
      </c>
      <c r="R27" s="197" t="s">
        <v>323</v>
      </c>
      <c r="T27" s="10" t="s">
        <v>13</v>
      </c>
      <c r="U27" s="80"/>
      <c r="V27" s="10" t="s">
        <v>255</v>
      </c>
      <c r="W27" s="1"/>
      <c r="X27" s="11"/>
      <c r="Y27" s="180" t="s">
        <v>287</v>
      </c>
      <c r="Z27" s="33"/>
      <c r="AA27" s="23" t="s">
        <v>90</v>
      </c>
    </row>
    <row r="28" spans="1:27" ht="41.25" thickBot="1">
      <c r="D28" s="129" t="s">
        <v>40</v>
      </c>
      <c r="E28" s="130">
        <v>8.3800000000000008</v>
      </c>
      <c r="F28" s="24"/>
      <c r="G28" s="73">
        <v>26</v>
      </c>
      <c r="H28" s="74">
        <v>17.25</v>
      </c>
      <c r="K28" s="198" t="s">
        <v>91</v>
      </c>
      <c r="L28" s="199" t="s">
        <v>326</v>
      </c>
      <c r="M28" s="200" t="s">
        <v>327</v>
      </c>
      <c r="N28" s="195" t="s">
        <v>320</v>
      </c>
      <c r="O28" s="195">
        <v>0</v>
      </c>
      <c r="P28" s="195" t="s">
        <v>321</v>
      </c>
      <c r="Q28" s="196" t="s">
        <v>328</v>
      </c>
      <c r="R28" s="197" t="s">
        <v>323</v>
      </c>
      <c r="T28" s="31" t="s">
        <v>125</v>
      </c>
      <c r="U28" s="80"/>
      <c r="V28" s="31" t="s">
        <v>158</v>
      </c>
      <c r="W28" s="30" t="s">
        <v>289</v>
      </c>
      <c r="X28" s="29">
        <v>1</v>
      </c>
      <c r="Y28" s="181" t="s">
        <v>286</v>
      </c>
      <c r="Z28" s="30" t="s">
        <v>77</v>
      </c>
      <c r="AA28" s="23"/>
    </row>
    <row r="29" spans="1:27" ht="41.25" thickBot="1">
      <c r="D29" s="73"/>
      <c r="E29" s="74">
        <v>8.3800000000000008</v>
      </c>
      <c r="G29" s="73">
        <v>27</v>
      </c>
      <c r="H29" s="74">
        <v>34.5</v>
      </c>
      <c r="K29" s="198" t="s">
        <v>91</v>
      </c>
      <c r="L29" s="199" t="s">
        <v>326</v>
      </c>
      <c r="M29" s="200" t="s">
        <v>330</v>
      </c>
      <c r="N29" s="195" t="s">
        <v>320</v>
      </c>
      <c r="O29" s="195">
        <v>1</v>
      </c>
      <c r="P29" s="195" t="s">
        <v>321</v>
      </c>
      <c r="Q29" s="196" t="s">
        <v>328</v>
      </c>
      <c r="R29" s="197" t="s">
        <v>323</v>
      </c>
      <c r="T29" s="31" t="s">
        <v>157</v>
      </c>
      <c r="U29" s="80"/>
      <c r="V29" s="31"/>
      <c r="W29" s="30"/>
      <c r="X29" s="29"/>
      <c r="Y29" s="181" t="s">
        <v>286</v>
      </c>
      <c r="Z29" s="30"/>
      <c r="AA29" s="23"/>
    </row>
    <row r="30" spans="1:27">
      <c r="D30" s="73"/>
      <c r="E30" s="74">
        <v>8.3800000000000008</v>
      </c>
      <c r="G30" s="73">
        <v>28</v>
      </c>
      <c r="H30" s="74">
        <v>79.5</v>
      </c>
      <c r="T30" s="31" t="s">
        <v>155</v>
      </c>
      <c r="U30" s="80"/>
      <c r="V30" s="10" t="s">
        <v>159</v>
      </c>
      <c r="W30" s="1" t="s">
        <v>290</v>
      </c>
      <c r="X30" s="11">
        <v>1</v>
      </c>
      <c r="Y30" s="181" t="s">
        <v>286</v>
      </c>
      <c r="Z30" s="1" t="s">
        <v>77</v>
      </c>
      <c r="AA30" s="11"/>
    </row>
    <row r="31" spans="1:27">
      <c r="D31" s="73"/>
      <c r="E31" s="74">
        <v>8.3800000000000008</v>
      </c>
      <c r="G31" s="73">
        <v>29</v>
      </c>
      <c r="H31" s="74">
        <v>13.5</v>
      </c>
      <c r="T31" s="31" t="s">
        <v>156</v>
      </c>
      <c r="U31" s="80"/>
      <c r="V31" s="10"/>
      <c r="W31" s="1"/>
      <c r="X31" s="11"/>
      <c r="Y31" s="181" t="s">
        <v>286</v>
      </c>
      <c r="Z31" s="1"/>
      <c r="AA31" s="11"/>
    </row>
    <row r="32" spans="1:27">
      <c r="D32" s="73"/>
      <c r="E32" s="74">
        <v>8.3800000000000008</v>
      </c>
      <c r="G32" s="73">
        <v>30</v>
      </c>
      <c r="H32" s="74">
        <v>13.5</v>
      </c>
      <c r="T32" s="31" t="s">
        <v>186</v>
      </c>
      <c r="U32" s="171"/>
      <c r="V32" s="31" t="s">
        <v>186</v>
      </c>
      <c r="W32" s="30" t="s">
        <v>292</v>
      </c>
      <c r="X32" s="29">
        <v>1</v>
      </c>
      <c r="Y32" s="42" t="s">
        <v>300</v>
      </c>
      <c r="Z32" s="1" t="s">
        <v>301</v>
      </c>
      <c r="AA32" s="11"/>
    </row>
    <row r="33" spans="4:27" ht="14.25" thickBot="1">
      <c r="D33" s="73"/>
      <c r="E33" s="74">
        <v>8.3800000000000008</v>
      </c>
      <c r="G33" s="73"/>
      <c r="H33" s="74">
        <v>13.5</v>
      </c>
      <c r="T33" s="32" t="s">
        <v>263</v>
      </c>
      <c r="U33" s="172"/>
      <c r="V33" s="125"/>
      <c r="W33" s="118" t="s">
        <v>293</v>
      </c>
      <c r="X33" s="177">
        <v>1</v>
      </c>
      <c r="Y33" s="125"/>
      <c r="Z33" s="43"/>
      <c r="AA33" s="7"/>
    </row>
    <row r="34" spans="4:27">
      <c r="D34" s="73"/>
      <c r="E34" s="74">
        <v>8.3800000000000008</v>
      </c>
      <c r="G34" s="73"/>
      <c r="H34" s="74">
        <v>38.25</v>
      </c>
    </row>
    <row r="35" spans="4:27">
      <c r="D35" s="73"/>
      <c r="E35" s="74">
        <v>8.3800000000000008</v>
      </c>
      <c r="G35" s="73"/>
      <c r="H35" s="74">
        <v>46.5</v>
      </c>
    </row>
    <row r="36" spans="4:27">
      <c r="D36" s="73"/>
      <c r="E36" s="74">
        <v>8.3800000000000008</v>
      </c>
      <c r="G36" s="73"/>
      <c r="H36" s="74">
        <v>20.25</v>
      </c>
    </row>
    <row r="37" spans="4:27">
      <c r="D37" s="73"/>
      <c r="E37" s="74">
        <v>8.3800000000000008</v>
      </c>
      <c r="G37" s="73"/>
      <c r="H37" s="74">
        <v>29.25</v>
      </c>
    </row>
    <row r="38" spans="4:27">
      <c r="D38" s="73"/>
      <c r="E38" s="74">
        <v>8.3800000000000008</v>
      </c>
      <c r="G38" s="73"/>
      <c r="H38" s="74">
        <v>23.25</v>
      </c>
    </row>
    <row r="39" spans="4:27">
      <c r="D39" s="73"/>
      <c r="E39" s="74">
        <v>8.3800000000000008</v>
      </c>
      <c r="G39" s="73"/>
      <c r="H39" s="74">
        <v>52.5</v>
      </c>
    </row>
    <row r="40" spans="4:27">
      <c r="D40" s="73"/>
      <c r="E40" s="74">
        <v>8.3800000000000008</v>
      </c>
      <c r="G40" s="73"/>
      <c r="H40" s="74">
        <v>13.5</v>
      </c>
    </row>
    <row r="41" spans="4:27">
      <c r="D41" s="73"/>
      <c r="E41" s="74">
        <v>8.3800000000000008</v>
      </c>
      <c r="G41" s="73"/>
      <c r="H41" s="74">
        <v>13.5</v>
      </c>
    </row>
    <row r="42" spans="4:27">
      <c r="D42" s="73"/>
      <c r="E42" s="74">
        <v>8.3800000000000008</v>
      </c>
      <c r="G42" s="73"/>
      <c r="H42" s="74">
        <v>13.5</v>
      </c>
    </row>
    <row r="43" spans="4:27">
      <c r="D43" s="73"/>
      <c r="E43" s="74">
        <v>8.3800000000000008</v>
      </c>
      <c r="G43" s="73"/>
      <c r="H43" s="74">
        <v>13.5</v>
      </c>
    </row>
    <row r="44" spans="4:27">
      <c r="D44" s="73"/>
      <c r="E44" s="74">
        <v>8.3800000000000008</v>
      </c>
      <c r="G44" s="73"/>
      <c r="H44" s="74">
        <v>13.5</v>
      </c>
    </row>
    <row r="45" spans="4:27">
      <c r="D45" s="73"/>
      <c r="E45" s="74">
        <v>8.3800000000000008</v>
      </c>
      <c r="G45" s="73"/>
      <c r="H45" s="74">
        <v>13.5</v>
      </c>
    </row>
    <row r="46" spans="4:27" ht="14.25" thickBot="1">
      <c r="D46" s="75"/>
      <c r="E46" s="76">
        <v>8.3800000000000008</v>
      </c>
      <c r="G46" s="73"/>
      <c r="H46" s="74">
        <v>13.5</v>
      </c>
    </row>
    <row r="47" spans="4:27">
      <c r="G47" s="73"/>
      <c r="H47" s="74">
        <v>22.5</v>
      </c>
    </row>
    <row r="48" spans="4:27">
      <c r="G48" s="73"/>
      <c r="H48" s="74">
        <v>25.5</v>
      </c>
    </row>
    <row r="49" spans="7:8">
      <c r="G49" s="73"/>
      <c r="H49" s="74">
        <v>25.5</v>
      </c>
    </row>
    <row r="50" spans="7:8">
      <c r="G50" s="73"/>
      <c r="H50" s="74">
        <v>22.5</v>
      </c>
    </row>
    <row r="51" spans="7:8">
      <c r="G51" s="73"/>
      <c r="H51" s="74">
        <v>139.5</v>
      </c>
    </row>
    <row r="52" spans="7:8">
      <c r="G52" s="73"/>
      <c r="H52" s="74">
        <v>182.25</v>
      </c>
    </row>
    <row r="53" spans="7:8">
      <c r="G53" s="73"/>
      <c r="H53" s="74">
        <v>13.5</v>
      </c>
    </row>
    <row r="54" spans="7:8">
      <c r="G54" s="73"/>
      <c r="H54" s="74">
        <v>13.5</v>
      </c>
    </row>
    <row r="55" spans="7:8">
      <c r="G55" s="73"/>
      <c r="H55" s="74">
        <v>13.5</v>
      </c>
    </row>
    <row r="56" spans="7:8">
      <c r="G56" s="73"/>
      <c r="H56" s="74">
        <v>13.5</v>
      </c>
    </row>
    <row r="57" spans="7:8">
      <c r="G57" s="73"/>
      <c r="H57" s="74">
        <v>13.5</v>
      </c>
    </row>
    <row r="58" spans="7:8">
      <c r="G58" s="73"/>
      <c r="H58" s="74">
        <v>13.5</v>
      </c>
    </row>
    <row r="59" spans="7:8">
      <c r="G59" s="73"/>
      <c r="H59" s="74">
        <v>17.25</v>
      </c>
    </row>
    <row r="60" spans="7:8">
      <c r="G60" s="73"/>
      <c r="H60" s="74">
        <v>13.5</v>
      </c>
    </row>
    <row r="61" spans="7:8">
      <c r="G61" s="73"/>
      <c r="H61" s="74">
        <v>13.5</v>
      </c>
    </row>
    <row r="62" spans="7:8">
      <c r="G62" s="73"/>
      <c r="H62" s="74">
        <v>13.5</v>
      </c>
    </row>
    <row r="63" spans="7:8">
      <c r="G63" s="73"/>
      <c r="H63" s="74">
        <v>28.5</v>
      </c>
    </row>
    <row r="64" spans="7:8">
      <c r="G64" s="73"/>
      <c r="H64" s="74">
        <v>28.5</v>
      </c>
    </row>
    <row r="65" spans="7:8">
      <c r="G65" s="73"/>
      <c r="H65" s="74">
        <v>28.5</v>
      </c>
    </row>
    <row r="66" spans="7:8">
      <c r="G66" s="73"/>
      <c r="H66" s="74">
        <v>28.5</v>
      </c>
    </row>
    <row r="67" spans="7:8">
      <c r="G67" s="73"/>
      <c r="H67" s="74">
        <v>28.5</v>
      </c>
    </row>
    <row r="68" spans="7:8">
      <c r="G68" s="73"/>
      <c r="H68" s="74">
        <v>28.5</v>
      </c>
    </row>
    <row r="69" spans="7:8">
      <c r="G69" s="73"/>
      <c r="H69" s="74">
        <v>45</v>
      </c>
    </row>
    <row r="70" spans="7:8">
      <c r="G70" s="73"/>
      <c r="H70" s="74">
        <v>18</v>
      </c>
    </row>
    <row r="71" spans="7:8">
      <c r="G71" s="73"/>
      <c r="H71" s="74">
        <v>28.5</v>
      </c>
    </row>
    <row r="72" spans="7:8">
      <c r="G72" s="73"/>
      <c r="H72" s="74">
        <v>28.5</v>
      </c>
    </row>
    <row r="73" spans="7:8">
      <c r="G73" s="73"/>
      <c r="H73" s="74">
        <v>28.5</v>
      </c>
    </row>
    <row r="74" spans="7:8">
      <c r="G74" s="73"/>
      <c r="H74" s="74">
        <v>28.5</v>
      </c>
    </row>
    <row r="75" spans="7:8">
      <c r="G75" s="73"/>
      <c r="H75" s="74">
        <v>23.25</v>
      </c>
    </row>
    <row r="76" spans="7:8">
      <c r="G76" s="73"/>
      <c r="H76" s="74">
        <v>28.5</v>
      </c>
    </row>
    <row r="77" spans="7:8">
      <c r="G77" s="73"/>
      <c r="H77" s="74">
        <v>28.5</v>
      </c>
    </row>
    <row r="78" spans="7:8">
      <c r="G78" s="73"/>
      <c r="H78" s="74">
        <v>28.5</v>
      </c>
    </row>
    <row r="79" spans="7:8">
      <c r="G79" s="73"/>
      <c r="H79" s="74">
        <v>28.5</v>
      </c>
    </row>
    <row r="80" spans="7:8">
      <c r="G80" s="73"/>
      <c r="H80" s="74">
        <v>28.5</v>
      </c>
    </row>
    <row r="81" spans="7:8">
      <c r="G81" s="73"/>
      <c r="H81" s="74">
        <v>28.5</v>
      </c>
    </row>
    <row r="82" spans="7:8">
      <c r="G82" s="73"/>
      <c r="H82" s="74">
        <v>28.5</v>
      </c>
    </row>
    <row r="83" spans="7:8">
      <c r="G83" s="73"/>
      <c r="H83" s="74">
        <v>28.5</v>
      </c>
    </row>
    <row r="84" spans="7:8">
      <c r="G84" s="73"/>
      <c r="H84" s="74">
        <v>28.5</v>
      </c>
    </row>
    <row r="85" spans="7:8">
      <c r="G85" s="73"/>
      <c r="H85" s="74">
        <v>28.5</v>
      </c>
    </row>
    <row r="86" spans="7:8">
      <c r="G86" s="73"/>
      <c r="H86" s="74">
        <v>28.5</v>
      </c>
    </row>
    <row r="87" spans="7:8">
      <c r="G87" s="73"/>
      <c r="H87" s="74">
        <v>28.5</v>
      </c>
    </row>
    <row r="88" spans="7:8">
      <c r="G88" s="73"/>
      <c r="H88" s="74">
        <v>28.5</v>
      </c>
    </row>
    <row r="89" spans="7:8">
      <c r="G89" s="73"/>
      <c r="H89" s="74">
        <v>28.5</v>
      </c>
    </row>
    <row r="90" spans="7:8">
      <c r="G90" s="73"/>
      <c r="H90" s="74">
        <v>28.5</v>
      </c>
    </row>
    <row r="91" spans="7:8">
      <c r="G91" s="73"/>
      <c r="H91" s="74">
        <v>28.5</v>
      </c>
    </row>
    <row r="92" spans="7:8" ht="14.25" thickBot="1">
      <c r="G92" s="75"/>
      <c r="H92" s="76">
        <v>36</v>
      </c>
    </row>
  </sheetData>
  <mergeCells count="14">
    <mergeCell ref="M3:Q3"/>
    <mergeCell ref="V3:Z3"/>
    <mergeCell ref="M4:Q11"/>
    <mergeCell ref="V4:Z9"/>
    <mergeCell ref="T13:U13"/>
    <mergeCell ref="V13:X13"/>
    <mergeCell ref="Y13:Y14"/>
    <mergeCell ref="Z13:Z14"/>
    <mergeCell ref="AA13:AA14"/>
    <mergeCell ref="K13:L13"/>
    <mergeCell ref="M13:O13"/>
    <mergeCell ref="P13:P14"/>
    <mergeCell ref="Q13:Q14"/>
    <mergeCell ref="R13:R14"/>
  </mergeCells>
  <phoneticPr fontId="2"/>
  <pageMargins left="0.5" right="0.36" top="0.98399999999999999" bottom="0.98399999999999999" header="0.51200000000000001" footer="0.5120000000000000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2"/>
  <sheetViews>
    <sheetView workbookViewId="0">
      <selection activeCell="I1" sqref="I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2" t="s">
        <v>145</v>
      </c>
    </row>
    <row r="2" spans="1:27" ht="13.5" customHeight="1" thickBot="1">
      <c r="A2" s="62" t="s">
        <v>1</v>
      </c>
      <c r="B2" s="63" t="s">
        <v>65</v>
      </c>
      <c r="C2" t="s">
        <v>2</v>
      </c>
      <c r="F2" t="s">
        <v>76</v>
      </c>
      <c r="J2" t="s">
        <v>3</v>
      </c>
      <c r="S2" t="s">
        <v>14</v>
      </c>
    </row>
    <row r="3" spans="1:27" ht="14.25" thickBot="1">
      <c r="A3" s="64"/>
      <c r="B3" s="110"/>
      <c r="D3" s="71" t="s">
        <v>16</v>
      </c>
      <c r="E3" s="72">
        <v>1.63</v>
      </c>
      <c r="F3" s="24"/>
      <c r="G3" s="71">
        <v>1</v>
      </c>
      <c r="H3" s="72">
        <v>5.25</v>
      </c>
      <c r="K3" s="77" t="s">
        <v>79</v>
      </c>
      <c r="L3" s="77" t="s">
        <v>81</v>
      </c>
      <c r="M3" s="212" t="s">
        <v>82</v>
      </c>
      <c r="N3" s="213"/>
      <c r="O3" s="213"/>
      <c r="P3" s="213"/>
      <c r="Q3" s="214"/>
      <c r="T3" s="77" t="s">
        <v>80</v>
      </c>
      <c r="U3" s="77" t="s">
        <v>167</v>
      </c>
      <c r="V3" s="215" t="s">
        <v>83</v>
      </c>
      <c r="W3" s="215"/>
      <c r="X3" s="215"/>
      <c r="Y3" s="215"/>
      <c r="Z3" s="215"/>
    </row>
    <row r="4" spans="1:27" ht="14.25" thickBot="1">
      <c r="A4" s="65"/>
      <c r="B4" s="60"/>
      <c r="D4" s="73" t="s">
        <v>17</v>
      </c>
      <c r="E4" s="74">
        <v>26</v>
      </c>
      <c r="F4" s="24"/>
      <c r="G4" s="73">
        <v>2</v>
      </c>
      <c r="H4" s="72">
        <v>20.25</v>
      </c>
      <c r="K4" s="77" t="s">
        <v>86</v>
      </c>
      <c r="L4" s="77" t="s">
        <v>221</v>
      </c>
      <c r="M4" s="216" t="s">
        <v>62</v>
      </c>
      <c r="N4" s="217"/>
      <c r="O4" s="217"/>
      <c r="P4" s="217"/>
      <c r="Q4" s="218"/>
      <c r="T4" s="77" t="s">
        <v>84</v>
      </c>
      <c r="U4" s="77" t="s">
        <v>220</v>
      </c>
      <c r="V4" s="216" t="s">
        <v>164</v>
      </c>
      <c r="W4" s="217"/>
      <c r="X4" s="217"/>
      <c r="Y4" s="217"/>
      <c r="Z4" s="217"/>
    </row>
    <row r="5" spans="1:27">
      <c r="A5" s="65"/>
      <c r="B5" s="47"/>
      <c r="D5" s="73" t="s">
        <v>18</v>
      </c>
      <c r="E5" s="74">
        <v>28.5</v>
      </c>
      <c r="F5" s="24"/>
      <c r="G5" s="73">
        <v>3</v>
      </c>
      <c r="H5" s="72">
        <v>13</v>
      </c>
      <c r="K5" s="77" t="s">
        <v>85</v>
      </c>
      <c r="L5" s="77" t="s">
        <v>222</v>
      </c>
      <c r="M5" s="219"/>
      <c r="N5" s="220"/>
      <c r="O5" s="220"/>
      <c r="P5" s="220"/>
      <c r="Q5" s="221"/>
      <c r="T5" s="77" t="s">
        <v>85</v>
      </c>
      <c r="U5" s="77" t="s">
        <v>209</v>
      </c>
      <c r="V5" s="219"/>
      <c r="W5" s="220"/>
      <c r="X5" s="220"/>
      <c r="Y5" s="220"/>
      <c r="Z5" s="220"/>
    </row>
    <row r="6" spans="1:27">
      <c r="A6" s="64" t="s">
        <v>63</v>
      </c>
      <c r="B6" s="68" t="s">
        <v>123</v>
      </c>
      <c r="D6" s="73" t="s">
        <v>19</v>
      </c>
      <c r="E6" s="74">
        <v>6</v>
      </c>
      <c r="F6" s="24"/>
      <c r="G6" s="73">
        <v>4</v>
      </c>
      <c r="H6" s="74">
        <v>15</v>
      </c>
      <c r="K6" s="77" t="s">
        <v>43</v>
      </c>
      <c r="L6" s="77" t="s">
        <v>223</v>
      </c>
      <c r="M6" s="219"/>
      <c r="N6" s="220"/>
      <c r="O6" s="220"/>
      <c r="P6" s="220"/>
      <c r="Q6" s="221"/>
      <c r="T6" s="77" t="s">
        <v>43</v>
      </c>
      <c r="U6" s="77" t="s">
        <v>217</v>
      </c>
      <c r="V6" s="219"/>
      <c r="W6" s="220"/>
      <c r="X6" s="220"/>
      <c r="Y6" s="220"/>
      <c r="Z6" s="220"/>
    </row>
    <row r="7" spans="1:27">
      <c r="A7" s="65" t="s">
        <v>64</v>
      </c>
      <c r="B7" s="47" t="s">
        <v>69</v>
      </c>
      <c r="D7" s="73" t="s">
        <v>20</v>
      </c>
      <c r="E7" s="74">
        <v>14</v>
      </c>
      <c r="F7" s="24"/>
      <c r="G7" s="73">
        <v>5</v>
      </c>
      <c r="H7" s="74">
        <v>15</v>
      </c>
      <c r="K7" s="77" t="s">
        <v>44</v>
      </c>
      <c r="L7" s="77" t="s">
        <v>224</v>
      </c>
      <c r="M7" s="219"/>
      <c r="N7" s="220"/>
      <c r="O7" s="220"/>
      <c r="P7" s="220"/>
      <c r="Q7" s="221"/>
      <c r="T7" s="77" t="s">
        <v>44</v>
      </c>
      <c r="U7" s="77" t="s">
        <v>207</v>
      </c>
      <c r="V7" s="219"/>
      <c r="W7" s="220"/>
      <c r="X7" s="220"/>
      <c r="Y7" s="220"/>
      <c r="Z7" s="220"/>
    </row>
    <row r="8" spans="1:27">
      <c r="A8" s="65" t="s">
        <v>72</v>
      </c>
      <c r="B8" s="47" t="s">
        <v>74</v>
      </c>
      <c r="D8" s="73" t="s">
        <v>21</v>
      </c>
      <c r="E8" s="74">
        <v>14</v>
      </c>
      <c r="F8" s="24"/>
      <c r="G8" s="73">
        <v>6</v>
      </c>
      <c r="H8" s="74">
        <v>6</v>
      </c>
      <c r="K8" s="77" t="s">
        <v>96</v>
      </c>
      <c r="L8" s="77" t="s">
        <v>225</v>
      </c>
      <c r="M8" s="222"/>
      <c r="N8" s="223"/>
      <c r="O8" s="223"/>
      <c r="P8" s="223"/>
      <c r="Q8" s="224"/>
      <c r="T8" s="77" t="s">
        <v>118</v>
      </c>
      <c r="U8" s="77" t="s">
        <v>210</v>
      </c>
      <c r="V8" s="222"/>
      <c r="W8" s="223"/>
      <c r="X8" s="223"/>
      <c r="Y8" s="223"/>
      <c r="Z8" s="223"/>
    </row>
    <row r="9" spans="1:27">
      <c r="A9" s="65" t="s">
        <v>73</v>
      </c>
      <c r="B9" s="47" t="s">
        <v>177</v>
      </c>
      <c r="D9" s="73" t="s">
        <v>22</v>
      </c>
      <c r="E9" s="74">
        <v>18</v>
      </c>
      <c r="F9" s="24"/>
      <c r="G9" s="73">
        <v>7</v>
      </c>
      <c r="H9" s="74">
        <v>21.75</v>
      </c>
      <c r="K9" s="77" t="s">
        <v>97</v>
      </c>
      <c r="L9" s="77" t="s">
        <v>226</v>
      </c>
      <c r="M9" s="222"/>
      <c r="N9" s="223"/>
      <c r="O9" s="223"/>
      <c r="P9" s="223"/>
      <c r="Q9" s="224"/>
      <c r="T9" s="77" t="s">
        <v>119</v>
      </c>
      <c r="U9" s="77" t="s">
        <v>229</v>
      </c>
      <c r="V9" s="222"/>
      <c r="W9" s="223"/>
      <c r="X9" s="223"/>
      <c r="Y9" s="223"/>
      <c r="Z9" s="223"/>
    </row>
    <row r="10" spans="1:27">
      <c r="A10" s="65" t="s">
        <v>70</v>
      </c>
      <c r="B10" s="47">
        <v>16</v>
      </c>
      <c r="D10" s="73" t="s">
        <v>23</v>
      </c>
      <c r="E10" s="74">
        <v>0</v>
      </c>
      <c r="F10" s="24"/>
      <c r="G10" s="73">
        <v>8</v>
      </c>
      <c r="H10" s="74">
        <v>15</v>
      </c>
      <c r="K10" s="77" t="s">
        <v>9</v>
      </c>
      <c r="L10" s="77" t="s">
        <v>227</v>
      </c>
      <c r="M10" s="222"/>
      <c r="N10" s="225"/>
      <c r="O10" s="225"/>
      <c r="P10" s="225"/>
      <c r="Q10" s="224"/>
      <c r="T10" s="77" t="s">
        <v>12</v>
      </c>
      <c r="U10" s="77" t="s">
        <v>230</v>
      </c>
      <c r="V10" s="236"/>
      <c r="W10" s="237"/>
      <c r="X10" s="237"/>
      <c r="Y10" s="237"/>
      <c r="Z10" s="237"/>
    </row>
    <row r="11" spans="1:27">
      <c r="A11" s="65" t="s">
        <v>66</v>
      </c>
      <c r="B11" s="47">
        <v>2</v>
      </c>
      <c r="D11" s="73" t="s">
        <v>24</v>
      </c>
      <c r="E11" s="74">
        <v>8</v>
      </c>
      <c r="F11" s="24"/>
      <c r="G11" s="73">
        <v>9</v>
      </c>
      <c r="H11" s="74">
        <v>15</v>
      </c>
      <c r="K11" s="77" t="s">
        <v>10</v>
      </c>
      <c r="L11" s="77" t="s">
        <v>228</v>
      </c>
      <c r="M11" s="226"/>
      <c r="N11" s="227"/>
      <c r="O11" s="227"/>
      <c r="P11" s="227"/>
      <c r="Q11" s="228"/>
      <c r="T11" s="77" t="s">
        <v>13</v>
      </c>
      <c r="U11" s="77" t="s">
        <v>231</v>
      </c>
      <c r="V11" s="236"/>
      <c r="W11" s="237"/>
      <c r="X11" s="237"/>
      <c r="Y11" s="237"/>
      <c r="Z11" s="237"/>
    </row>
    <row r="12" spans="1:27" ht="14.25" thickBot="1">
      <c r="A12" s="65" t="s">
        <v>67</v>
      </c>
      <c r="B12" s="47">
        <v>7</v>
      </c>
      <c r="D12" s="73" t="s">
        <v>25</v>
      </c>
      <c r="E12" s="74">
        <v>17.25</v>
      </c>
      <c r="F12" s="24"/>
      <c r="G12" s="73">
        <v>10</v>
      </c>
      <c r="H12" s="74">
        <v>15</v>
      </c>
      <c r="K12" t="s">
        <v>78</v>
      </c>
      <c r="T12" t="s">
        <v>120</v>
      </c>
    </row>
    <row r="13" spans="1:27" ht="27.75" customHeight="1">
      <c r="A13" s="66" t="s">
        <v>68</v>
      </c>
      <c r="B13" s="69">
        <v>1</v>
      </c>
      <c r="D13" s="73" t="s">
        <v>26</v>
      </c>
      <c r="E13" s="74">
        <v>1</v>
      </c>
      <c r="F13" s="24"/>
      <c r="G13" s="73">
        <v>11</v>
      </c>
      <c r="H13" s="74">
        <v>15</v>
      </c>
      <c r="K13" s="205" t="s">
        <v>146</v>
      </c>
      <c r="L13" s="206"/>
      <c r="M13" s="230" t="s">
        <v>147</v>
      </c>
      <c r="N13" s="231"/>
      <c r="O13" s="232"/>
      <c r="P13" s="233" t="s">
        <v>50</v>
      </c>
      <c r="Q13" s="210" t="s">
        <v>56</v>
      </c>
      <c r="R13" s="203" t="s">
        <v>57</v>
      </c>
      <c r="T13" s="205" t="s">
        <v>146</v>
      </c>
      <c r="U13" s="206"/>
      <c r="V13" s="230" t="s">
        <v>147</v>
      </c>
      <c r="W13" s="231"/>
      <c r="X13" s="232"/>
      <c r="Y13" s="233" t="s">
        <v>50</v>
      </c>
      <c r="Z13" s="210" t="s">
        <v>56</v>
      </c>
      <c r="AA13" s="203" t="s">
        <v>57</v>
      </c>
    </row>
    <row r="14" spans="1:27" ht="14.25" thickBot="1">
      <c r="A14" s="65" t="s">
        <v>108</v>
      </c>
      <c r="B14" s="47">
        <v>1</v>
      </c>
      <c r="D14" s="73" t="s">
        <v>27</v>
      </c>
      <c r="E14" s="74">
        <v>0.31</v>
      </c>
      <c r="F14" s="24"/>
      <c r="G14" s="73">
        <v>12</v>
      </c>
      <c r="H14" s="74">
        <v>15</v>
      </c>
      <c r="K14" s="96" t="s">
        <v>0</v>
      </c>
      <c r="L14" s="97"/>
      <c r="M14" s="96" t="s">
        <v>0</v>
      </c>
      <c r="N14" s="98"/>
      <c r="O14" s="97" t="s">
        <v>75</v>
      </c>
      <c r="P14" s="238"/>
      <c r="Q14" s="239"/>
      <c r="R14" s="235"/>
      <c r="T14" s="99" t="s">
        <v>0</v>
      </c>
      <c r="U14" s="100" t="s">
        <v>75</v>
      </c>
      <c r="V14" s="96" t="s">
        <v>0</v>
      </c>
      <c r="W14" s="98"/>
      <c r="X14" s="97" t="s">
        <v>75</v>
      </c>
      <c r="Y14" s="234"/>
      <c r="Z14" s="211"/>
      <c r="AA14" s="204"/>
    </row>
    <row r="15" spans="1:27" ht="27.75" thickBot="1">
      <c r="A15" s="67" t="s">
        <v>109</v>
      </c>
      <c r="B15" s="70">
        <v>0</v>
      </c>
      <c r="D15" s="73" t="s">
        <v>28</v>
      </c>
      <c r="E15" s="74">
        <v>1.25</v>
      </c>
      <c r="F15" s="24"/>
      <c r="G15" s="73">
        <v>13</v>
      </c>
      <c r="H15" s="74">
        <v>15</v>
      </c>
      <c r="K15" s="8" t="s">
        <v>4</v>
      </c>
      <c r="L15" s="81" t="s">
        <v>213</v>
      </c>
      <c r="M15" s="8" t="s">
        <v>15</v>
      </c>
      <c r="N15" s="25" t="s">
        <v>17</v>
      </c>
      <c r="O15" s="9">
        <v>5</v>
      </c>
      <c r="P15" s="16" t="s">
        <v>51</v>
      </c>
      <c r="Q15" s="3" t="s">
        <v>58</v>
      </c>
      <c r="R15" s="9" t="s">
        <v>59</v>
      </c>
      <c r="T15" s="22" t="s">
        <v>84</v>
      </c>
      <c r="U15" s="78" t="s">
        <v>220</v>
      </c>
      <c r="V15" s="22" t="s">
        <v>42</v>
      </c>
      <c r="W15" s="28" t="s">
        <v>87</v>
      </c>
      <c r="X15" s="20">
        <v>2</v>
      </c>
      <c r="Y15" s="21" t="s">
        <v>53</v>
      </c>
      <c r="Z15" s="2" t="s">
        <v>42</v>
      </c>
      <c r="AA15" s="23" t="s">
        <v>60</v>
      </c>
    </row>
    <row r="16" spans="1:27">
      <c r="D16" s="73" t="s">
        <v>29</v>
      </c>
      <c r="E16" s="74">
        <v>14.75</v>
      </c>
      <c r="F16" s="24"/>
      <c r="G16" s="73">
        <v>14</v>
      </c>
      <c r="H16" s="74">
        <v>15</v>
      </c>
      <c r="K16" s="10" t="s">
        <v>5</v>
      </c>
      <c r="L16" s="80" t="s">
        <v>214</v>
      </c>
      <c r="M16" s="10"/>
      <c r="N16" s="26"/>
      <c r="O16" s="11"/>
      <c r="P16" s="17"/>
      <c r="Q16" s="1"/>
      <c r="R16" s="11"/>
      <c r="T16" s="4" t="s">
        <v>4</v>
      </c>
      <c r="U16" s="79" t="s">
        <v>211</v>
      </c>
      <c r="V16" s="8" t="s">
        <v>45</v>
      </c>
      <c r="W16" s="25" t="s">
        <v>54</v>
      </c>
      <c r="X16" s="9">
        <v>1</v>
      </c>
      <c r="Y16" s="19" t="s">
        <v>51</v>
      </c>
      <c r="Z16" s="5" t="s">
        <v>58</v>
      </c>
      <c r="AA16" s="6"/>
    </row>
    <row r="17" spans="4:27" ht="27.75" thickBot="1">
      <c r="D17" s="73" t="s">
        <v>30</v>
      </c>
      <c r="E17" s="74">
        <v>1.25</v>
      </c>
      <c r="F17" s="24"/>
      <c r="G17" s="73">
        <v>15</v>
      </c>
      <c r="H17" s="74">
        <v>15</v>
      </c>
      <c r="K17" s="12" t="s">
        <v>84</v>
      </c>
      <c r="L17" s="91" t="s">
        <v>212</v>
      </c>
      <c r="M17" s="12" t="s">
        <v>42</v>
      </c>
      <c r="N17" s="27" t="s">
        <v>17</v>
      </c>
      <c r="O17" s="15">
        <v>2</v>
      </c>
      <c r="P17" s="18" t="s">
        <v>51</v>
      </c>
      <c r="Q17" s="13" t="s">
        <v>88</v>
      </c>
      <c r="R17" s="14" t="s">
        <v>61</v>
      </c>
      <c r="T17" s="10" t="s">
        <v>5</v>
      </c>
      <c r="U17" s="80" t="s">
        <v>232</v>
      </c>
      <c r="V17" s="10" t="s">
        <v>46</v>
      </c>
      <c r="W17" s="26"/>
      <c r="X17" s="11"/>
      <c r="Y17" s="17" t="s">
        <v>51</v>
      </c>
      <c r="Z17" s="1"/>
      <c r="AA17" s="11"/>
    </row>
    <row r="18" spans="4:27">
      <c r="D18" s="73" t="s">
        <v>31</v>
      </c>
      <c r="E18" s="74">
        <v>0.31</v>
      </c>
      <c r="F18" s="24"/>
      <c r="G18" s="73">
        <v>16</v>
      </c>
      <c r="H18" s="74">
        <v>15</v>
      </c>
      <c r="T18" s="10" t="s">
        <v>6</v>
      </c>
      <c r="U18" s="80" t="s">
        <v>233</v>
      </c>
      <c r="V18" s="10" t="s">
        <v>47</v>
      </c>
      <c r="W18" s="26" t="s">
        <v>130</v>
      </c>
      <c r="X18" s="11">
        <v>1</v>
      </c>
      <c r="Y18" s="17" t="s">
        <v>51</v>
      </c>
      <c r="Z18" s="1" t="s">
        <v>77</v>
      </c>
      <c r="AA18" s="11"/>
    </row>
    <row r="19" spans="4:27">
      <c r="D19" s="73" t="s">
        <v>32</v>
      </c>
      <c r="E19" s="74">
        <v>17.63</v>
      </c>
      <c r="F19" s="24"/>
      <c r="G19" s="73">
        <v>17</v>
      </c>
      <c r="H19" s="74">
        <v>15</v>
      </c>
      <c r="T19" s="10" t="s">
        <v>7</v>
      </c>
      <c r="U19" s="80" t="s">
        <v>234</v>
      </c>
      <c r="V19" s="10" t="s">
        <v>48</v>
      </c>
      <c r="W19" s="26"/>
      <c r="X19" s="11"/>
      <c r="Y19" s="17" t="s">
        <v>51</v>
      </c>
      <c r="Z19" s="1"/>
      <c r="AA19" s="11"/>
    </row>
    <row r="20" spans="4:27">
      <c r="D20" s="73" t="s">
        <v>33</v>
      </c>
      <c r="E20" s="74">
        <v>1.5</v>
      </c>
      <c r="F20" s="24"/>
      <c r="G20" s="73">
        <v>18</v>
      </c>
      <c r="H20" s="74">
        <v>15</v>
      </c>
      <c r="T20" s="10" t="s">
        <v>8</v>
      </c>
      <c r="U20" s="80" t="s">
        <v>218</v>
      </c>
      <c r="V20" s="10" t="s">
        <v>8</v>
      </c>
      <c r="W20" s="26" t="s">
        <v>178</v>
      </c>
      <c r="X20" s="11">
        <v>2</v>
      </c>
      <c r="Y20" s="17" t="s">
        <v>52</v>
      </c>
      <c r="Z20" s="1"/>
      <c r="AA20" s="11"/>
    </row>
    <row r="21" spans="4:27" ht="29.25" customHeight="1">
      <c r="D21" s="73" t="s">
        <v>34</v>
      </c>
      <c r="E21" s="74">
        <v>0.77</v>
      </c>
      <c r="F21" s="24"/>
      <c r="G21" s="73">
        <v>19</v>
      </c>
      <c r="H21" s="74">
        <v>15</v>
      </c>
      <c r="T21" s="10" t="s">
        <v>9</v>
      </c>
      <c r="U21" s="80" t="s">
        <v>216</v>
      </c>
      <c r="V21" s="10" t="s">
        <v>9</v>
      </c>
      <c r="W21" s="26" t="s">
        <v>131</v>
      </c>
      <c r="X21" s="11">
        <v>2</v>
      </c>
      <c r="Y21" s="17" t="s">
        <v>51</v>
      </c>
      <c r="Z21" s="1" t="s">
        <v>77</v>
      </c>
      <c r="AA21" s="11"/>
    </row>
    <row r="22" spans="4:27" ht="27.75" customHeight="1">
      <c r="D22" s="73" t="s">
        <v>35</v>
      </c>
      <c r="E22" s="74">
        <v>4.75</v>
      </c>
      <c r="F22" s="24"/>
      <c r="G22" s="73">
        <v>20</v>
      </c>
      <c r="H22" s="74">
        <v>15</v>
      </c>
      <c r="T22" s="10" t="s">
        <v>10</v>
      </c>
      <c r="U22" s="80" t="s">
        <v>235</v>
      </c>
      <c r="V22" s="10" t="s">
        <v>10</v>
      </c>
      <c r="W22" s="26"/>
      <c r="X22" s="11"/>
      <c r="Y22" s="17" t="s">
        <v>51</v>
      </c>
      <c r="Z22" s="1"/>
      <c r="AA22" s="11"/>
    </row>
    <row r="23" spans="4:27">
      <c r="D23" s="73" t="s">
        <v>36</v>
      </c>
      <c r="E23" s="74">
        <v>1.63</v>
      </c>
      <c r="F23" s="24"/>
      <c r="G23" s="73">
        <v>21</v>
      </c>
      <c r="H23" s="74">
        <v>15</v>
      </c>
      <c r="T23" s="10" t="s">
        <v>11</v>
      </c>
      <c r="U23" s="80" t="s">
        <v>236</v>
      </c>
      <c r="V23" s="10" t="s">
        <v>11</v>
      </c>
      <c r="W23" s="26" t="s">
        <v>106</v>
      </c>
      <c r="X23" s="11">
        <v>2</v>
      </c>
      <c r="Y23" s="17" t="s">
        <v>52</v>
      </c>
      <c r="Z23" s="1" t="s">
        <v>116</v>
      </c>
      <c r="AA23" s="11"/>
    </row>
    <row r="24" spans="4:27">
      <c r="D24" s="73" t="s">
        <v>37</v>
      </c>
      <c r="E24" s="74">
        <v>5.25</v>
      </c>
      <c r="F24" s="24"/>
      <c r="G24" s="73">
        <v>22</v>
      </c>
      <c r="H24" s="74">
        <v>15</v>
      </c>
      <c r="T24" s="49" t="s">
        <v>98</v>
      </c>
      <c r="U24" s="81" t="s">
        <v>237</v>
      </c>
      <c r="V24" s="49" t="s">
        <v>98</v>
      </c>
      <c r="W24" s="3" t="s">
        <v>20</v>
      </c>
      <c r="X24" s="50">
        <v>2</v>
      </c>
      <c r="Y24" s="51" t="s">
        <v>52</v>
      </c>
      <c r="Z24" s="52" t="s">
        <v>117</v>
      </c>
      <c r="AA24" s="53" t="s">
        <v>100</v>
      </c>
    </row>
    <row r="25" spans="4:27" ht="27">
      <c r="D25" s="73" t="s">
        <v>41</v>
      </c>
      <c r="E25" s="74"/>
      <c r="F25" s="24"/>
      <c r="G25" s="73">
        <v>23</v>
      </c>
      <c r="H25" s="74">
        <v>15</v>
      </c>
      <c r="T25" s="31" t="s">
        <v>91</v>
      </c>
      <c r="U25" s="82" t="s">
        <v>237</v>
      </c>
      <c r="V25" s="111" t="s">
        <v>165</v>
      </c>
      <c r="W25" s="30" t="s">
        <v>17</v>
      </c>
      <c r="X25" s="29">
        <v>1</v>
      </c>
      <c r="Y25" s="42" t="s">
        <v>92</v>
      </c>
      <c r="Z25" s="30" t="s">
        <v>93</v>
      </c>
      <c r="AA25" s="23" t="s">
        <v>94</v>
      </c>
    </row>
    <row r="26" spans="4:27" ht="27">
      <c r="D26" s="73" t="s">
        <v>38</v>
      </c>
      <c r="E26" s="74"/>
      <c r="F26" s="24"/>
      <c r="G26" s="73">
        <v>24</v>
      </c>
      <c r="H26" s="74">
        <v>15</v>
      </c>
      <c r="T26" s="10" t="s">
        <v>12</v>
      </c>
      <c r="U26" s="80" t="s">
        <v>252</v>
      </c>
      <c r="V26" s="10" t="s">
        <v>12</v>
      </c>
      <c r="W26" s="26" t="s">
        <v>253</v>
      </c>
      <c r="X26" s="11">
        <v>2</v>
      </c>
      <c r="Y26" s="17" t="s">
        <v>254</v>
      </c>
      <c r="Z26" s="33" t="s">
        <v>113</v>
      </c>
      <c r="AA26" s="23" t="s">
        <v>90</v>
      </c>
    </row>
    <row r="27" spans="4:27" ht="27">
      <c r="D27" s="73" t="s">
        <v>39</v>
      </c>
      <c r="E27" s="74"/>
      <c r="F27" s="24"/>
      <c r="G27" s="73">
        <v>25</v>
      </c>
      <c r="H27" s="74">
        <v>15</v>
      </c>
      <c r="T27" s="31" t="s">
        <v>102</v>
      </c>
      <c r="U27" s="80" t="s">
        <v>237</v>
      </c>
      <c r="V27" s="31" t="s">
        <v>102</v>
      </c>
      <c r="W27" s="1" t="s">
        <v>131</v>
      </c>
      <c r="X27" s="29">
        <v>2</v>
      </c>
      <c r="Y27" s="42" t="s">
        <v>53</v>
      </c>
      <c r="Z27" s="33" t="s">
        <v>111</v>
      </c>
      <c r="AA27" s="11" t="s">
        <v>105</v>
      </c>
    </row>
    <row r="28" spans="4:27" ht="28.5" customHeight="1">
      <c r="G28" s="73">
        <v>26</v>
      </c>
      <c r="H28" s="74">
        <v>15</v>
      </c>
      <c r="T28" s="34" t="s">
        <v>103</v>
      </c>
      <c r="U28" s="93" t="s">
        <v>237</v>
      </c>
      <c r="V28" s="34" t="s">
        <v>103</v>
      </c>
      <c r="W28" s="48"/>
      <c r="X28" s="37"/>
      <c r="Y28" s="41" t="s">
        <v>53</v>
      </c>
      <c r="Z28" s="39" t="s">
        <v>111</v>
      </c>
      <c r="AA28" s="35" t="s">
        <v>105</v>
      </c>
    </row>
    <row r="29" spans="4:27">
      <c r="G29" s="73">
        <v>27</v>
      </c>
      <c r="H29" s="74">
        <v>15</v>
      </c>
      <c r="T29" s="31" t="s">
        <v>125</v>
      </c>
      <c r="U29" s="80" t="s">
        <v>219</v>
      </c>
      <c r="V29" s="46" t="s">
        <v>158</v>
      </c>
      <c r="W29" s="30" t="s">
        <v>133</v>
      </c>
      <c r="X29" s="29">
        <v>1</v>
      </c>
      <c r="Y29" s="17" t="s">
        <v>52</v>
      </c>
      <c r="Z29" s="30" t="s">
        <v>77</v>
      </c>
      <c r="AA29" s="23"/>
    </row>
    <row r="30" spans="4:27">
      <c r="G30" s="73">
        <v>28</v>
      </c>
      <c r="H30" s="74">
        <v>15</v>
      </c>
      <c r="T30" s="34" t="s">
        <v>157</v>
      </c>
      <c r="U30" s="93" t="s">
        <v>208</v>
      </c>
      <c r="V30" s="109"/>
      <c r="W30" s="36"/>
      <c r="X30" s="29"/>
      <c r="Y30" s="38"/>
      <c r="Z30" s="36"/>
      <c r="AA30" s="40"/>
    </row>
    <row r="31" spans="4:27">
      <c r="G31" s="73">
        <v>29</v>
      </c>
      <c r="H31" s="74">
        <v>15</v>
      </c>
      <c r="T31" s="31" t="s">
        <v>155</v>
      </c>
      <c r="U31" s="80" t="s">
        <v>215</v>
      </c>
      <c r="V31" s="104" t="s">
        <v>159</v>
      </c>
      <c r="W31" s="1" t="s">
        <v>133</v>
      </c>
      <c r="X31" s="11">
        <v>2</v>
      </c>
      <c r="Y31" s="17" t="s">
        <v>52</v>
      </c>
      <c r="Z31" s="1" t="s">
        <v>77</v>
      </c>
      <c r="AA31" s="11"/>
    </row>
    <row r="32" spans="4:27" ht="28.5" customHeight="1" thickBot="1">
      <c r="G32" s="73">
        <v>30</v>
      </c>
      <c r="H32" s="74">
        <v>15</v>
      </c>
      <c r="T32" s="32" t="s">
        <v>156</v>
      </c>
      <c r="U32" s="94" t="s">
        <v>238</v>
      </c>
      <c r="V32" s="105"/>
      <c r="W32" s="43"/>
      <c r="X32" s="7"/>
      <c r="Y32" s="108"/>
      <c r="Z32" s="43"/>
      <c r="AA32" s="7"/>
    </row>
    <row r="33" spans="7:27" ht="27.75" customHeight="1">
      <c r="G33" s="73">
        <v>31</v>
      </c>
      <c r="H33" s="74">
        <v>15</v>
      </c>
      <c r="T33" s="30" t="s">
        <v>43</v>
      </c>
      <c r="U33" s="1" t="s">
        <v>217</v>
      </c>
      <c r="V33" s="30" t="s">
        <v>180</v>
      </c>
      <c r="W33" s="1" t="s">
        <v>87</v>
      </c>
      <c r="X33" s="1">
        <v>1</v>
      </c>
      <c r="Y33" s="1"/>
      <c r="Z33" s="1" t="s">
        <v>58</v>
      </c>
      <c r="AA33" s="33" t="s">
        <v>184</v>
      </c>
    </row>
    <row r="34" spans="7:27" ht="14.25" thickBot="1">
      <c r="G34" s="75">
        <v>32</v>
      </c>
      <c r="H34" s="74">
        <v>15</v>
      </c>
      <c r="T34" s="30" t="s">
        <v>44</v>
      </c>
      <c r="U34" s="1" t="s">
        <v>207</v>
      </c>
      <c r="V34" s="30" t="s">
        <v>180</v>
      </c>
      <c r="W34" s="1"/>
      <c r="X34" s="1"/>
      <c r="Y34" s="1"/>
      <c r="Z34" s="1"/>
      <c r="AA34" s="1"/>
    </row>
    <row r="35" spans="7:27">
      <c r="G35" s="73">
        <v>33</v>
      </c>
      <c r="H35" s="74">
        <v>15</v>
      </c>
      <c r="T35" s="30" t="s">
        <v>43</v>
      </c>
      <c r="U35" s="1" t="s">
        <v>217</v>
      </c>
      <c r="V35" s="1" t="s">
        <v>181</v>
      </c>
      <c r="W35" s="1" t="s">
        <v>183</v>
      </c>
      <c r="X35" s="1">
        <v>1</v>
      </c>
      <c r="Y35" s="1"/>
      <c r="Z35" s="1" t="s">
        <v>58</v>
      </c>
      <c r="AA35" s="1"/>
    </row>
    <row r="36" spans="7:27">
      <c r="G36" s="119">
        <v>34</v>
      </c>
      <c r="H36" s="54">
        <v>15</v>
      </c>
      <c r="T36" s="30" t="s">
        <v>44</v>
      </c>
      <c r="U36" s="1" t="s">
        <v>207</v>
      </c>
      <c r="V36" s="1" t="s">
        <v>181</v>
      </c>
      <c r="W36" s="1"/>
      <c r="X36" s="1"/>
      <c r="Y36" s="1"/>
      <c r="Z36" s="1"/>
      <c r="AA36" s="1"/>
    </row>
    <row r="37" spans="7:27">
      <c r="G37" s="119">
        <v>35</v>
      </c>
      <c r="H37" s="54">
        <v>15</v>
      </c>
      <c r="T37" s="30" t="s">
        <v>43</v>
      </c>
      <c r="U37" s="1" t="s">
        <v>217</v>
      </c>
      <c r="V37" s="1" t="s">
        <v>182</v>
      </c>
      <c r="W37" s="1" t="s">
        <v>183</v>
      </c>
      <c r="X37" s="1">
        <v>2</v>
      </c>
      <c r="Y37" s="1"/>
      <c r="Z37" s="1" t="s">
        <v>58</v>
      </c>
      <c r="AA37" s="1"/>
    </row>
    <row r="38" spans="7:27">
      <c r="G38" s="119">
        <v>36</v>
      </c>
      <c r="H38" s="54">
        <v>15</v>
      </c>
      <c r="T38" s="30" t="s">
        <v>44</v>
      </c>
      <c r="U38" s="1" t="s">
        <v>207</v>
      </c>
      <c r="V38" s="1" t="s">
        <v>182</v>
      </c>
      <c r="W38" s="1"/>
      <c r="X38" s="1"/>
      <c r="Y38" s="1"/>
      <c r="Z38" s="1"/>
      <c r="AA38" s="1"/>
    </row>
    <row r="39" spans="7:27">
      <c r="G39" s="119">
        <v>37</v>
      </c>
      <c r="H39" s="54">
        <v>15</v>
      </c>
    </row>
    <row r="40" spans="7:27" ht="26.25" customHeight="1">
      <c r="G40" s="119">
        <v>38</v>
      </c>
      <c r="H40" s="54">
        <v>15</v>
      </c>
    </row>
    <row r="41" spans="7:27">
      <c r="G41" s="119">
        <v>39</v>
      </c>
      <c r="H41" s="54">
        <v>15</v>
      </c>
    </row>
    <row r="42" spans="7:27">
      <c r="G42" s="119">
        <v>40</v>
      </c>
      <c r="H42" s="54">
        <v>3.75</v>
      </c>
    </row>
  </sheetData>
  <mergeCells count="14">
    <mergeCell ref="K13:L13"/>
    <mergeCell ref="P13:P14"/>
    <mergeCell ref="Q13:Q14"/>
    <mergeCell ref="M3:Q3"/>
    <mergeCell ref="Z13:Z14"/>
    <mergeCell ref="M13:O13"/>
    <mergeCell ref="M4:Q11"/>
    <mergeCell ref="AA13:AA14"/>
    <mergeCell ref="V3:Z3"/>
    <mergeCell ref="R13:R14"/>
    <mergeCell ref="T13:U13"/>
    <mergeCell ref="Y13:Y14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workbookViewId="0">
      <selection activeCell="I1" sqref="I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71</v>
      </c>
    </row>
    <row r="2" spans="1:27" ht="13.5" customHeight="1" thickBot="1">
      <c r="A2" s="95" t="s">
        <v>144</v>
      </c>
      <c r="B2" s="63" t="s">
        <v>65</v>
      </c>
      <c r="C2" t="s">
        <v>2</v>
      </c>
      <c r="F2" t="s">
        <v>76</v>
      </c>
      <c r="J2" t="s">
        <v>3</v>
      </c>
      <c r="S2" t="s">
        <v>14</v>
      </c>
    </row>
    <row r="3" spans="1:27" ht="14.25" thickBot="1">
      <c r="A3" s="64"/>
      <c r="B3" s="110"/>
      <c r="D3" s="83" t="s">
        <v>81</v>
      </c>
      <c r="E3" s="84">
        <v>1.63</v>
      </c>
      <c r="F3" s="24"/>
      <c r="G3" s="71">
        <v>1</v>
      </c>
      <c r="H3" s="72">
        <v>4.5</v>
      </c>
      <c r="K3" s="77" t="s">
        <v>79</v>
      </c>
      <c r="L3" s="77" t="s">
        <v>81</v>
      </c>
      <c r="M3" s="212" t="s">
        <v>82</v>
      </c>
      <c r="N3" s="213"/>
      <c r="O3" s="213"/>
      <c r="P3" s="213"/>
      <c r="Q3" s="214"/>
      <c r="T3" s="77" t="s">
        <v>80</v>
      </c>
      <c r="U3" s="77" t="s">
        <v>166</v>
      </c>
      <c r="V3" s="215" t="s">
        <v>83</v>
      </c>
      <c r="W3" s="215"/>
      <c r="X3" s="215"/>
      <c r="Y3" s="215"/>
      <c r="Z3" s="215"/>
    </row>
    <row r="4" spans="1:27" ht="14.25" thickBot="1">
      <c r="A4" s="65"/>
      <c r="B4" s="60"/>
      <c r="D4" s="85" t="s">
        <v>17</v>
      </c>
      <c r="E4" s="86">
        <v>26</v>
      </c>
      <c r="F4" s="24"/>
      <c r="G4" s="73">
        <v>2</v>
      </c>
      <c r="H4" s="72">
        <v>20.25</v>
      </c>
      <c r="K4" s="77" t="s">
        <v>86</v>
      </c>
      <c r="L4" s="77" t="s">
        <v>192</v>
      </c>
      <c r="M4" s="216" t="s">
        <v>62</v>
      </c>
      <c r="N4" s="217"/>
      <c r="O4" s="217"/>
      <c r="P4" s="217"/>
      <c r="Q4" s="218"/>
      <c r="T4" s="77" t="s">
        <v>84</v>
      </c>
      <c r="U4" s="77" t="s">
        <v>198</v>
      </c>
      <c r="V4" s="216" t="s">
        <v>164</v>
      </c>
      <c r="W4" s="217"/>
      <c r="X4" s="217"/>
      <c r="Y4" s="217"/>
      <c r="Z4" s="217"/>
    </row>
    <row r="5" spans="1:27">
      <c r="A5" s="65"/>
      <c r="B5" s="47"/>
      <c r="D5" s="85" t="s">
        <v>130</v>
      </c>
      <c r="E5" s="86">
        <v>28.5</v>
      </c>
      <c r="F5" s="24"/>
      <c r="G5" s="73">
        <v>3</v>
      </c>
      <c r="H5" s="72">
        <v>13</v>
      </c>
      <c r="K5" s="77" t="s">
        <v>85</v>
      </c>
      <c r="L5" s="77" t="s">
        <v>198</v>
      </c>
      <c r="M5" s="219"/>
      <c r="N5" s="220"/>
      <c r="O5" s="220"/>
      <c r="P5" s="220"/>
      <c r="Q5" s="221"/>
      <c r="T5" s="77" t="s">
        <v>85</v>
      </c>
      <c r="U5" s="77" t="s">
        <v>201</v>
      </c>
      <c r="V5" s="219"/>
      <c r="W5" s="220"/>
      <c r="X5" s="220"/>
      <c r="Y5" s="220"/>
      <c r="Z5" s="220"/>
    </row>
    <row r="6" spans="1:27">
      <c r="A6" s="64" t="s">
        <v>63</v>
      </c>
      <c r="B6" s="68" t="s">
        <v>124</v>
      </c>
      <c r="D6" s="85" t="s">
        <v>131</v>
      </c>
      <c r="E6" s="86">
        <v>6</v>
      </c>
      <c r="F6" s="24"/>
      <c r="G6" s="73">
        <v>4</v>
      </c>
      <c r="H6" s="74">
        <v>15</v>
      </c>
      <c r="K6" s="77" t="s">
        <v>43</v>
      </c>
      <c r="L6" s="77" t="s">
        <v>198</v>
      </c>
      <c r="M6" s="219"/>
      <c r="N6" s="220"/>
      <c r="O6" s="220"/>
      <c r="P6" s="220"/>
      <c r="Q6" s="221"/>
      <c r="T6" s="77" t="s">
        <v>43</v>
      </c>
      <c r="U6" s="77" t="s">
        <v>202</v>
      </c>
      <c r="V6" s="219"/>
      <c r="W6" s="220"/>
      <c r="X6" s="220"/>
      <c r="Y6" s="220"/>
      <c r="Z6" s="220"/>
    </row>
    <row r="7" spans="1:27">
      <c r="A7" s="65" t="s">
        <v>64</v>
      </c>
      <c r="B7" s="47" t="s">
        <v>95</v>
      </c>
      <c r="D7" s="85" t="s">
        <v>55</v>
      </c>
      <c r="E7" s="86">
        <v>14</v>
      </c>
      <c r="F7" s="24"/>
      <c r="G7" s="73">
        <v>5</v>
      </c>
      <c r="H7" s="74">
        <v>15</v>
      </c>
      <c r="K7" s="77" t="s">
        <v>44</v>
      </c>
      <c r="L7" s="77" t="s">
        <v>198</v>
      </c>
      <c r="M7" s="219"/>
      <c r="N7" s="220"/>
      <c r="O7" s="220"/>
      <c r="P7" s="220"/>
      <c r="Q7" s="221"/>
      <c r="T7" s="77" t="s">
        <v>44</v>
      </c>
      <c r="U7" s="77" t="s">
        <v>202</v>
      </c>
      <c r="V7" s="219"/>
      <c r="W7" s="220"/>
      <c r="X7" s="220"/>
      <c r="Y7" s="220"/>
      <c r="Z7" s="220"/>
    </row>
    <row r="8" spans="1:27">
      <c r="A8" s="65" t="s">
        <v>72</v>
      </c>
      <c r="B8" s="47" t="s">
        <v>74</v>
      </c>
      <c r="D8" s="85" t="s">
        <v>106</v>
      </c>
      <c r="E8" s="86">
        <v>14</v>
      </c>
      <c r="F8" s="24"/>
      <c r="G8" s="73">
        <v>6</v>
      </c>
      <c r="H8" s="74">
        <v>6</v>
      </c>
      <c r="K8" s="77" t="s">
        <v>96</v>
      </c>
      <c r="L8" s="77" t="s">
        <v>199</v>
      </c>
      <c r="M8" s="222"/>
      <c r="N8" s="223"/>
      <c r="O8" s="223"/>
      <c r="P8" s="223"/>
      <c r="Q8" s="224"/>
      <c r="T8" s="77" t="s">
        <v>118</v>
      </c>
      <c r="U8" s="77" t="s">
        <v>198</v>
      </c>
      <c r="V8" s="222"/>
      <c r="W8" s="223"/>
      <c r="X8" s="223"/>
      <c r="Y8" s="223"/>
      <c r="Z8" s="223"/>
    </row>
    <row r="9" spans="1:27">
      <c r="A9" s="65" t="s">
        <v>73</v>
      </c>
      <c r="B9" s="120" t="s">
        <v>179</v>
      </c>
      <c r="D9" s="85" t="s">
        <v>132</v>
      </c>
      <c r="E9" s="86">
        <v>18</v>
      </c>
      <c r="F9" s="24"/>
      <c r="G9" s="73">
        <v>7</v>
      </c>
      <c r="H9" s="74">
        <v>21.75</v>
      </c>
      <c r="K9" s="77" t="s">
        <v>97</v>
      </c>
      <c r="L9" s="77" t="s">
        <v>198</v>
      </c>
      <c r="M9" s="222"/>
      <c r="N9" s="223"/>
      <c r="O9" s="223"/>
      <c r="P9" s="223"/>
      <c r="Q9" s="224"/>
      <c r="T9" s="77" t="s">
        <v>119</v>
      </c>
      <c r="U9" s="77" t="s">
        <v>201</v>
      </c>
      <c r="V9" s="222"/>
      <c r="W9" s="223"/>
      <c r="X9" s="223"/>
      <c r="Y9" s="223"/>
      <c r="Z9" s="223"/>
    </row>
    <row r="10" spans="1:27">
      <c r="A10" s="65" t="s">
        <v>70</v>
      </c>
      <c r="B10" s="120">
        <v>16</v>
      </c>
      <c r="D10" s="85" t="s">
        <v>104</v>
      </c>
      <c r="E10" s="86">
        <v>0</v>
      </c>
      <c r="F10" s="24"/>
      <c r="G10" s="73">
        <v>8</v>
      </c>
      <c r="H10" s="74">
        <v>15</v>
      </c>
      <c r="K10" s="77" t="s">
        <v>9</v>
      </c>
      <c r="L10" s="77" t="s">
        <v>200</v>
      </c>
      <c r="M10" s="222"/>
      <c r="N10" s="223"/>
      <c r="O10" s="223"/>
      <c r="P10" s="223"/>
      <c r="Q10" s="224"/>
      <c r="T10" s="77"/>
      <c r="U10" s="77" t="s">
        <v>201</v>
      </c>
      <c r="V10" s="236"/>
      <c r="W10" s="237"/>
      <c r="X10" s="237"/>
      <c r="Y10" s="237"/>
      <c r="Z10" s="237"/>
    </row>
    <row r="11" spans="1:27">
      <c r="A11" s="65" t="s">
        <v>66</v>
      </c>
      <c r="B11" s="47">
        <v>2</v>
      </c>
      <c r="D11" s="85" t="s">
        <v>133</v>
      </c>
      <c r="E11" s="86">
        <v>8</v>
      </c>
      <c r="F11" s="24"/>
      <c r="G11" s="73">
        <v>9</v>
      </c>
      <c r="H11" s="74">
        <v>15</v>
      </c>
      <c r="K11" s="77" t="s">
        <v>10</v>
      </c>
      <c r="L11" s="77" t="s">
        <v>198</v>
      </c>
      <c r="M11" s="226"/>
      <c r="N11" s="227"/>
      <c r="O11" s="227"/>
      <c r="P11" s="227"/>
      <c r="Q11" s="228"/>
      <c r="T11" s="77"/>
      <c r="U11" s="77" t="s">
        <v>201</v>
      </c>
      <c r="V11" s="236"/>
      <c r="W11" s="237"/>
      <c r="X11" s="237"/>
      <c r="Y11" s="237"/>
      <c r="Z11" s="237"/>
    </row>
    <row r="12" spans="1:27" ht="14.25" thickBot="1">
      <c r="A12" s="65" t="s">
        <v>67</v>
      </c>
      <c r="B12" s="47">
        <v>7</v>
      </c>
      <c r="D12" s="85" t="s">
        <v>87</v>
      </c>
      <c r="E12" s="86">
        <v>17.25</v>
      </c>
      <c r="F12" s="24"/>
      <c r="G12" s="73">
        <v>10</v>
      </c>
      <c r="H12" s="74">
        <v>15</v>
      </c>
      <c r="K12" t="s">
        <v>78</v>
      </c>
      <c r="T12" t="s">
        <v>120</v>
      </c>
    </row>
    <row r="13" spans="1:27" ht="27.75" customHeight="1">
      <c r="A13" s="66" t="s">
        <v>68</v>
      </c>
      <c r="B13" s="69">
        <v>1</v>
      </c>
      <c r="D13" s="85" t="s">
        <v>134</v>
      </c>
      <c r="E13" s="86">
        <v>1</v>
      </c>
      <c r="F13" s="24"/>
      <c r="G13" s="73">
        <v>11</v>
      </c>
      <c r="H13" s="74">
        <v>15</v>
      </c>
      <c r="K13" s="205" t="s">
        <v>146</v>
      </c>
      <c r="L13" s="207"/>
      <c r="M13" s="230" t="s">
        <v>147</v>
      </c>
      <c r="N13" s="231"/>
      <c r="O13" s="232"/>
      <c r="P13" s="233" t="s">
        <v>50</v>
      </c>
      <c r="Q13" s="210" t="s">
        <v>56</v>
      </c>
      <c r="R13" s="203" t="s">
        <v>57</v>
      </c>
      <c r="T13" s="205" t="s">
        <v>146</v>
      </c>
      <c r="U13" s="206"/>
      <c r="V13" s="230" t="s">
        <v>147</v>
      </c>
      <c r="W13" s="231"/>
      <c r="X13" s="232"/>
      <c r="Y13" s="233" t="s">
        <v>50</v>
      </c>
      <c r="Z13" s="210" t="s">
        <v>56</v>
      </c>
      <c r="AA13" s="203" t="s">
        <v>57</v>
      </c>
    </row>
    <row r="14" spans="1:27" ht="14.25" thickBot="1">
      <c r="A14" s="65" t="s">
        <v>108</v>
      </c>
      <c r="B14" s="47">
        <v>2</v>
      </c>
      <c r="D14" s="85" t="s">
        <v>135</v>
      </c>
      <c r="E14" s="86">
        <v>0.31</v>
      </c>
      <c r="F14" s="24"/>
      <c r="G14" s="73">
        <v>12</v>
      </c>
      <c r="H14" s="74">
        <v>15</v>
      </c>
      <c r="K14" s="99" t="s">
        <v>0</v>
      </c>
      <c r="L14" s="103"/>
      <c r="M14" s="99" t="s">
        <v>0</v>
      </c>
      <c r="N14" s="103"/>
      <c r="O14" s="100" t="s">
        <v>75</v>
      </c>
      <c r="P14" s="234"/>
      <c r="Q14" s="211"/>
      <c r="R14" s="204"/>
      <c r="T14" s="99" t="s">
        <v>0</v>
      </c>
      <c r="U14" s="100" t="s">
        <v>89</v>
      </c>
      <c r="V14" s="96" t="s">
        <v>0</v>
      </c>
      <c r="W14" s="98"/>
      <c r="X14" s="97" t="s">
        <v>75</v>
      </c>
      <c r="Y14" s="234"/>
      <c r="Z14" s="211"/>
      <c r="AA14" s="204"/>
    </row>
    <row r="15" spans="1:27" ht="41.25" thickBot="1">
      <c r="A15" s="67" t="s">
        <v>109</v>
      </c>
      <c r="B15" s="70">
        <v>1</v>
      </c>
      <c r="D15" s="85" t="s">
        <v>136</v>
      </c>
      <c r="E15" s="86">
        <v>1.25</v>
      </c>
      <c r="F15" s="24"/>
      <c r="G15" s="73">
        <v>13</v>
      </c>
      <c r="H15" s="74">
        <v>15</v>
      </c>
      <c r="K15" s="4" t="s">
        <v>4</v>
      </c>
      <c r="L15" s="106" t="s">
        <v>203</v>
      </c>
      <c r="M15" s="4" t="s">
        <v>150</v>
      </c>
      <c r="N15" s="5" t="s">
        <v>17</v>
      </c>
      <c r="O15" s="6">
        <v>4</v>
      </c>
      <c r="P15" s="19" t="s">
        <v>51</v>
      </c>
      <c r="Q15" s="5" t="s">
        <v>58</v>
      </c>
      <c r="R15" s="6" t="s">
        <v>59</v>
      </c>
      <c r="T15" s="22" t="s">
        <v>84</v>
      </c>
      <c r="U15" s="78" t="s">
        <v>198</v>
      </c>
      <c r="V15" s="22" t="s">
        <v>42</v>
      </c>
      <c r="W15" s="28" t="s">
        <v>87</v>
      </c>
      <c r="X15" s="20">
        <v>2</v>
      </c>
      <c r="Y15" s="21" t="s">
        <v>53</v>
      </c>
      <c r="Z15" s="2" t="s">
        <v>42</v>
      </c>
      <c r="AA15" s="23" t="s">
        <v>60</v>
      </c>
    </row>
    <row r="16" spans="1:27">
      <c r="D16" s="85" t="s">
        <v>107</v>
      </c>
      <c r="E16" s="86">
        <v>14.75</v>
      </c>
      <c r="F16" s="24"/>
      <c r="G16" s="73">
        <v>14</v>
      </c>
      <c r="H16" s="74">
        <v>15</v>
      </c>
      <c r="K16" s="10" t="s">
        <v>5</v>
      </c>
      <c r="L16" s="107" t="s">
        <v>198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206</v>
      </c>
      <c r="V16" s="8" t="s">
        <v>45</v>
      </c>
      <c r="W16" s="25" t="s">
        <v>17</v>
      </c>
      <c r="X16" s="9">
        <v>1</v>
      </c>
      <c r="Y16" s="19" t="s">
        <v>51</v>
      </c>
      <c r="Z16" s="5" t="s">
        <v>58</v>
      </c>
      <c r="AA16" s="6"/>
    </row>
    <row r="17" spans="2:27">
      <c r="B17" s="24"/>
      <c r="D17" s="85" t="s">
        <v>137</v>
      </c>
      <c r="E17" s="86">
        <v>1.25</v>
      </c>
      <c r="F17" s="24"/>
      <c r="G17" s="73">
        <v>15</v>
      </c>
      <c r="H17" s="74">
        <v>15</v>
      </c>
      <c r="K17" s="10" t="s">
        <v>6</v>
      </c>
      <c r="L17" s="107" t="s">
        <v>204</v>
      </c>
      <c r="M17" s="10" t="s">
        <v>149</v>
      </c>
      <c r="N17" s="1" t="s">
        <v>17</v>
      </c>
      <c r="O17" s="11">
        <v>5</v>
      </c>
      <c r="P17" s="17" t="s">
        <v>152</v>
      </c>
      <c r="Q17" s="1" t="s">
        <v>58</v>
      </c>
      <c r="R17" s="11" t="s">
        <v>59</v>
      </c>
      <c r="T17" s="10" t="s">
        <v>5</v>
      </c>
      <c r="U17" s="80" t="s">
        <v>206</v>
      </c>
      <c r="V17" s="10" t="s">
        <v>46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128</v>
      </c>
      <c r="E18" s="86">
        <v>0.31</v>
      </c>
      <c r="F18" s="24"/>
      <c r="G18" s="73">
        <v>16</v>
      </c>
      <c r="H18" s="74">
        <v>15</v>
      </c>
      <c r="K18" s="10" t="s">
        <v>7</v>
      </c>
      <c r="L18" s="107" t="s">
        <v>198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206</v>
      </c>
      <c r="V18" s="10" t="s">
        <v>47</v>
      </c>
      <c r="W18" s="26" t="s">
        <v>130</v>
      </c>
      <c r="X18" s="11">
        <v>1</v>
      </c>
      <c r="Y18" s="17" t="s">
        <v>51</v>
      </c>
      <c r="Z18" s="1" t="s">
        <v>77</v>
      </c>
      <c r="AA18" s="11"/>
    </row>
    <row r="19" spans="2:27" ht="27">
      <c r="D19" s="85" t="s">
        <v>49</v>
      </c>
      <c r="E19" s="86">
        <v>17.63</v>
      </c>
      <c r="F19" s="24"/>
      <c r="G19" s="73">
        <v>17</v>
      </c>
      <c r="H19" s="74">
        <v>15</v>
      </c>
      <c r="K19" s="22" t="s">
        <v>84</v>
      </c>
      <c r="L19" s="101" t="s">
        <v>192</v>
      </c>
      <c r="M19" s="22" t="s">
        <v>42</v>
      </c>
      <c r="N19" s="2" t="s">
        <v>17</v>
      </c>
      <c r="O19" s="20">
        <v>2</v>
      </c>
      <c r="P19" s="21" t="s">
        <v>51</v>
      </c>
      <c r="Q19" s="2" t="s">
        <v>88</v>
      </c>
      <c r="R19" s="23" t="s">
        <v>61</v>
      </c>
      <c r="T19" s="10" t="s">
        <v>7</v>
      </c>
      <c r="U19" s="80" t="s">
        <v>206</v>
      </c>
      <c r="V19" s="10" t="s">
        <v>48</v>
      </c>
      <c r="W19" s="26"/>
      <c r="X19" s="11"/>
      <c r="Y19" s="17" t="s">
        <v>51</v>
      </c>
      <c r="Z19" s="1"/>
      <c r="AA19" s="11"/>
    </row>
    <row r="20" spans="2:27">
      <c r="D20" s="85" t="s">
        <v>126</v>
      </c>
      <c r="E20" s="86">
        <v>1.5</v>
      </c>
      <c r="F20" s="24"/>
      <c r="G20" s="73">
        <v>18</v>
      </c>
      <c r="H20" s="74">
        <v>15</v>
      </c>
      <c r="K20" s="31" t="s">
        <v>96</v>
      </c>
      <c r="L20" s="107" t="s">
        <v>199</v>
      </c>
      <c r="M20" s="31" t="s">
        <v>151</v>
      </c>
      <c r="N20" s="1" t="s">
        <v>133</v>
      </c>
      <c r="O20" s="11">
        <v>3</v>
      </c>
      <c r="P20" s="17" t="s">
        <v>153</v>
      </c>
      <c r="Q20" s="1" t="s">
        <v>58</v>
      </c>
      <c r="R20" s="11" t="s">
        <v>59</v>
      </c>
      <c r="T20" s="10" t="s">
        <v>8</v>
      </c>
      <c r="U20" s="80" t="s">
        <v>206</v>
      </c>
      <c r="V20" s="10" t="s">
        <v>8</v>
      </c>
      <c r="W20" s="26" t="s">
        <v>55</v>
      </c>
      <c r="X20" s="11">
        <v>2</v>
      </c>
      <c r="Y20" s="17" t="s">
        <v>52</v>
      </c>
      <c r="Z20" s="1"/>
      <c r="AA20" s="11"/>
    </row>
    <row r="21" spans="2:27" ht="29.25" customHeight="1">
      <c r="D21" s="85" t="s">
        <v>138</v>
      </c>
      <c r="E21" s="86">
        <v>0.77</v>
      </c>
      <c r="F21" s="24"/>
      <c r="G21" s="73">
        <v>19</v>
      </c>
      <c r="H21" s="74">
        <v>15</v>
      </c>
      <c r="K21" s="31" t="s">
        <v>97</v>
      </c>
      <c r="L21" s="107" t="s">
        <v>198</v>
      </c>
      <c r="M21" s="10"/>
      <c r="N21" s="1"/>
      <c r="O21" s="11"/>
      <c r="P21" s="17" t="s">
        <v>153</v>
      </c>
      <c r="Q21" s="1"/>
      <c r="R21" s="11"/>
      <c r="T21" s="10" t="s">
        <v>9</v>
      </c>
      <c r="U21" s="80" t="s">
        <v>206</v>
      </c>
      <c r="V21" s="10" t="s">
        <v>9</v>
      </c>
      <c r="W21" s="26" t="s">
        <v>131</v>
      </c>
      <c r="X21" s="11">
        <v>2</v>
      </c>
      <c r="Y21" s="17" t="s">
        <v>51</v>
      </c>
      <c r="Z21" s="1" t="s">
        <v>160</v>
      </c>
      <c r="AA21" s="11"/>
    </row>
    <row r="22" spans="2:27" ht="27.75" customHeight="1">
      <c r="D22" s="85" t="s">
        <v>139</v>
      </c>
      <c r="E22" s="86">
        <v>4.75</v>
      </c>
      <c r="F22" s="24"/>
      <c r="G22" s="73">
        <v>20</v>
      </c>
      <c r="H22" s="74">
        <v>15</v>
      </c>
      <c r="K22" s="31" t="s">
        <v>9</v>
      </c>
      <c r="L22" s="107" t="s">
        <v>205</v>
      </c>
      <c r="M22" s="10" t="s">
        <v>154</v>
      </c>
      <c r="N22" s="1" t="s">
        <v>87</v>
      </c>
      <c r="O22" s="11">
        <v>3</v>
      </c>
      <c r="P22" s="17" t="s">
        <v>92</v>
      </c>
      <c r="Q22" s="1" t="s">
        <v>58</v>
      </c>
      <c r="R22" s="11" t="s">
        <v>59</v>
      </c>
      <c r="T22" s="10" t="s">
        <v>10</v>
      </c>
      <c r="U22" s="80" t="s">
        <v>206</v>
      </c>
      <c r="V22" s="10" t="s">
        <v>10</v>
      </c>
      <c r="W22" s="26"/>
      <c r="X22" s="11"/>
      <c r="Y22" s="17" t="s">
        <v>51</v>
      </c>
      <c r="Z22" s="1"/>
      <c r="AA22" s="11"/>
    </row>
    <row r="23" spans="2:27">
      <c r="D23" s="85" t="s">
        <v>140</v>
      </c>
      <c r="E23" s="86">
        <v>1.63</v>
      </c>
      <c r="F23" s="24"/>
      <c r="G23" s="73">
        <v>21</v>
      </c>
      <c r="H23" s="74">
        <v>15</v>
      </c>
      <c r="K23" s="31" t="s">
        <v>10</v>
      </c>
      <c r="L23" s="77" t="s">
        <v>198</v>
      </c>
      <c r="M23" s="1"/>
      <c r="N23" s="1"/>
      <c r="O23" s="1"/>
      <c r="P23" s="112" t="s">
        <v>92</v>
      </c>
      <c r="Q23" s="1"/>
      <c r="R23" s="11"/>
      <c r="T23" s="10" t="s">
        <v>11</v>
      </c>
      <c r="U23" s="80" t="s">
        <v>206</v>
      </c>
      <c r="V23" s="10" t="s">
        <v>11</v>
      </c>
      <c r="W23" s="26" t="s">
        <v>106</v>
      </c>
      <c r="X23" s="11">
        <v>2</v>
      </c>
      <c r="Y23" s="17" t="s">
        <v>52</v>
      </c>
      <c r="Z23" s="1" t="s">
        <v>116</v>
      </c>
      <c r="AA23" s="11"/>
    </row>
    <row r="24" spans="2:27" ht="26.25" customHeight="1">
      <c r="D24" s="85" t="s">
        <v>129</v>
      </c>
      <c r="E24" s="86">
        <v>5.25</v>
      </c>
      <c r="F24" s="24"/>
      <c r="G24" s="73">
        <v>22</v>
      </c>
      <c r="H24" s="74">
        <v>15</v>
      </c>
      <c r="K24" s="31" t="s">
        <v>43</v>
      </c>
      <c r="L24" s="1" t="s">
        <v>198</v>
      </c>
      <c r="M24" s="30" t="s">
        <v>180</v>
      </c>
      <c r="N24" s="1" t="s">
        <v>87</v>
      </c>
      <c r="O24" s="1">
        <v>2</v>
      </c>
      <c r="P24" s="112" t="s">
        <v>92</v>
      </c>
      <c r="Q24" s="1" t="s">
        <v>58</v>
      </c>
      <c r="R24" s="23" t="s">
        <v>184</v>
      </c>
      <c r="T24" s="10" t="s">
        <v>12</v>
      </c>
      <c r="U24" s="80" t="s">
        <v>206</v>
      </c>
      <c r="V24" s="10" t="s">
        <v>12</v>
      </c>
      <c r="W24" s="26" t="s">
        <v>132</v>
      </c>
      <c r="X24" s="11">
        <v>2</v>
      </c>
      <c r="Y24" s="17" t="s">
        <v>52</v>
      </c>
      <c r="Z24" s="2" t="s">
        <v>114</v>
      </c>
      <c r="AA24" s="23" t="s">
        <v>90</v>
      </c>
    </row>
    <row r="25" spans="2:27" ht="41.25" thickBot="1">
      <c r="D25" s="85" t="s">
        <v>127</v>
      </c>
      <c r="E25" s="86"/>
      <c r="F25" s="24"/>
      <c r="G25" s="73">
        <v>23</v>
      </c>
      <c r="H25" s="74">
        <v>15</v>
      </c>
      <c r="K25" s="32" t="s">
        <v>44</v>
      </c>
      <c r="L25" s="43" t="s">
        <v>198</v>
      </c>
      <c r="M25" s="118" t="s">
        <v>180</v>
      </c>
      <c r="N25" s="43"/>
      <c r="O25" s="43"/>
      <c r="P25" s="117" t="s">
        <v>92</v>
      </c>
      <c r="Q25" s="43"/>
      <c r="R25" s="7"/>
      <c r="T25" s="55" t="s">
        <v>91</v>
      </c>
      <c r="U25" s="92" t="s">
        <v>206</v>
      </c>
      <c r="V25" s="114" t="s">
        <v>165</v>
      </c>
      <c r="W25" s="56" t="s">
        <v>130</v>
      </c>
      <c r="X25" s="57">
        <v>1</v>
      </c>
      <c r="Y25" s="58" t="s">
        <v>92</v>
      </c>
      <c r="Z25" s="56" t="s">
        <v>93</v>
      </c>
      <c r="AA25" s="59" t="s">
        <v>94</v>
      </c>
    </row>
    <row r="26" spans="2:27" ht="27">
      <c r="D26" s="85" t="s">
        <v>141</v>
      </c>
      <c r="E26" s="86"/>
      <c r="F26" s="24"/>
      <c r="G26" s="73">
        <v>24</v>
      </c>
      <c r="H26" s="74">
        <v>15</v>
      </c>
      <c r="T26" s="34" t="s">
        <v>91</v>
      </c>
      <c r="U26" s="61" t="s">
        <v>206</v>
      </c>
      <c r="V26" s="34" t="s">
        <v>99</v>
      </c>
      <c r="W26" s="36" t="s">
        <v>130</v>
      </c>
      <c r="X26" s="37">
        <v>1</v>
      </c>
      <c r="Y26" s="41" t="s">
        <v>92</v>
      </c>
      <c r="Z26" s="36" t="s">
        <v>161</v>
      </c>
      <c r="AA26" s="40" t="s">
        <v>163</v>
      </c>
    </row>
    <row r="27" spans="2:27">
      <c r="D27" s="85" t="s">
        <v>142</v>
      </c>
      <c r="E27" s="86"/>
      <c r="F27" s="24"/>
      <c r="G27" s="73">
        <v>25</v>
      </c>
      <c r="H27" s="74">
        <v>15</v>
      </c>
      <c r="T27" s="31" t="s">
        <v>98</v>
      </c>
      <c r="U27" s="80" t="s">
        <v>198</v>
      </c>
      <c r="V27" s="31" t="s">
        <v>98</v>
      </c>
      <c r="W27" s="1" t="s">
        <v>55</v>
      </c>
      <c r="X27" s="29">
        <v>2</v>
      </c>
      <c r="Y27" s="42" t="s">
        <v>52</v>
      </c>
      <c r="Z27" s="30" t="s">
        <v>117</v>
      </c>
      <c r="AA27" s="44" t="s">
        <v>100</v>
      </c>
    </row>
    <row r="28" spans="2:27" ht="14.25" thickBot="1">
      <c r="D28" s="87" t="s">
        <v>143</v>
      </c>
      <c r="E28" s="88"/>
      <c r="F28" s="24"/>
      <c r="G28" s="73">
        <v>26</v>
      </c>
      <c r="H28" s="74">
        <v>15</v>
      </c>
      <c r="T28" s="31" t="s">
        <v>110</v>
      </c>
      <c r="U28" s="80" t="s">
        <v>198</v>
      </c>
      <c r="V28" s="31" t="s">
        <v>110</v>
      </c>
      <c r="W28" s="1" t="s">
        <v>22</v>
      </c>
      <c r="X28" s="29">
        <v>2</v>
      </c>
      <c r="Y28" s="42" t="s">
        <v>52</v>
      </c>
      <c r="Z28" s="30" t="s">
        <v>115</v>
      </c>
      <c r="AA28" s="44" t="s">
        <v>101</v>
      </c>
    </row>
    <row r="29" spans="2:27" ht="27" customHeight="1">
      <c r="G29" s="73">
        <v>27</v>
      </c>
      <c r="H29" s="74">
        <v>15</v>
      </c>
      <c r="T29" s="31" t="s">
        <v>102</v>
      </c>
      <c r="U29" s="80" t="s">
        <v>198</v>
      </c>
      <c r="V29" s="31" t="s">
        <v>102</v>
      </c>
      <c r="W29" s="1" t="s">
        <v>131</v>
      </c>
      <c r="X29" s="29">
        <v>2</v>
      </c>
      <c r="Y29" s="42" t="s">
        <v>53</v>
      </c>
      <c r="Z29" s="33" t="s">
        <v>111</v>
      </c>
      <c r="AA29" s="11" t="s">
        <v>105</v>
      </c>
    </row>
    <row r="30" spans="2:27" ht="27">
      <c r="G30" s="73">
        <v>28</v>
      </c>
      <c r="H30" s="74">
        <v>15</v>
      </c>
      <c r="T30" s="34" t="s">
        <v>103</v>
      </c>
      <c r="U30" s="93" t="s">
        <v>201</v>
      </c>
      <c r="V30" s="34" t="s">
        <v>103</v>
      </c>
      <c r="W30" s="48"/>
      <c r="X30" s="37"/>
      <c r="Y30" s="41" t="s">
        <v>53</v>
      </c>
      <c r="Z30" s="39" t="s">
        <v>111</v>
      </c>
      <c r="AA30" s="35" t="s">
        <v>105</v>
      </c>
    </row>
    <row r="31" spans="2:27">
      <c r="G31" s="73">
        <v>31</v>
      </c>
      <c r="H31" s="74">
        <v>15</v>
      </c>
      <c r="T31" s="34" t="s">
        <v>125</v>
      </c>
      <c r="U31" s="93" t="s">
        <v>198</v>
      </c>
      <c r="V31" s="109" t="s">
        <v>158</v>
      </c>
      <c r="W31" s="36" t="s">
        <v>133</v>
      </c>
      <c r="X31" s="37">
        <v>1</v>
      </c>
      <c r="Y31" s="38" t="s">
        <v>53</v>
      </c>
      <c r="Z31" s="116" t="s">
        <v>185</v>
      </c>
      <c r="AA31" s="40"/>
    </row>
    <row r="32" spans="2:27">
      <c r="G32" s="73">
        <v>32</v>
      </c>
      <c r="H32" s="74">
        <v>15</v>
      </c>
      <c r="T32" s="31" t="s">
        <v>157</v>
      </c>
      <c r="U32" s="80" t="s">
        <v>201</v>
      </c>
      <c r="V32" s="46"/>
      <c r="W32" s="30"/>
      <c r="X32" s="29"/>
      <c r="Y32" s="17"/>
      <c r="Z32" s="30"/>
      <c r="AA32" s="23"/>
    </row>
    <row r="33" spans="7:28">
      <c r="G33" s="73">
        <v>33</v>
      </c>
      <c r="H33" s="74">
        <v>15</v>
      </c>
      <c r="T33" s="49" t="s">
        <v>155</v>
      </c>
      <c r="U33" s="81" t="s">
        <v>206</v>
      </c>
      <c r="V33" s="113" t="s">
        <v>159</v>
      </c>
      <c r="W33" s="3" t="s">
        <v>133</v>
      </c>
      <c r="X33" s="9">
        <v>2</v>
      </c>
      <c r="Y33" s="16" t="s">
        <v>53</v>
      </c>
      <c r="Z33" s="3" t="s">
        <v>58</v>
      </c>
      <c r="AA33" s="9"/>
    </row>
    <row r="34" spans="7:28">
      <c r="G34" s="73">
        <v>34</v>
      </c>
      <c r="H34" s="74">
        <v>15</v>
      </c>
      <c r="T34" s="31" t="s">
        <v>156</v>
      </c>
      <c r="U34" s="77" t="s">
        <v>206</v>
      </c>
      <c r="V34" s="1"/>
      <c r="W34" s="1"/>
      <c r="X34" s="1"/>
      <c r="Y34" s="16" t="s">
        <v>53</v>
      </c>
      <c r="Z34" s="1"/>
      <c r="AA34" s="11"/>
    </row>
    <row r="35" spans="7:28" ht="27">
      <c r="G35" s="73">
        <v>35</v>
      </c>
      <c r="H35" s="74">
        <v>15</v>
      </c>
      <c r="T35" s="121" t="s">
        <v>43</v>
      </c>
      <c r="U35" s="121" t="s">
        <v>202</v>
      </c>
      <c r="V35" s="121" t="s">
        <v>180</v>
      </c>
      <c r="W35" s="121" t="s">
        <v>87</v>
      </c>
      <c r="X35" s="121">
        <v>1</v>
      </c>
      <c r="Y35" s="122" t="s">
        <v>53</v>
      </c>
      <c r="Z35" s="121" t="s">
        <v>58</v>
      </c>
      <c r="AA35" s="123" t="s">
        <v>184</v>
      </c>
    </row>
    <row r="36" spans="7:28">
      <c r="G36" s="89">
        <v>36</v>
      </c>
      <c r="H36" s="90">
        <v>15</v>
      </c>
      <c r="T36" s="121" t="s">
        <v>44</v>
      </c>
      <c r="U36" s="121" t="s">
        <v>202</v>
      </c>
      <c r="V36" s="121" t="s">
        <v>180</v>
      </c>
      <c r="W36" s="121"/>
      <c r="X36" s="121"/>
      <c r="Y36" s="122" t="s">
        <v>53</v>
      </c>
      <c r="Z36" s="121"/>
      <c r="AA36" s="121"/>
      <c r="AB36" s="45"/>
    </row>
    <row r="37" spans="7:28">
      <c r="G37" s="73">
        <v>37</v>
      </c>
      <c r="H37" s="74">
        <v>15</v>
      </c>
      <c r="T37" s="30" t="s">
        <v>43</v>
      </c>
      <c r="U37" s="1" t="s">
        <v>202</v>
      </c>
      <c r="V37" s="1" t="s">
        <v>181</v>
      </c>
      <c r="W37" s="1" t="s">
        <v>183</v>
      </c>
      <c r="X37" s="1">
        <v>1</v>
      </c>
      <c r="Y37" s="16" t="s">
        <v>53</v>
      </c>
      <c r="Z37" s="1" t="s">
        <v>58</v>
      </c>
      <c r="AA37" s="1"/>
    </row>
    <row r="38" spans="7:28" ht="26.25" customHeight="1" thickBot="1">
      <c r="G38" s="89">
        <v>38</v>
      </c>
      <c r="H38" s="76">
        <v>15</v>
      </c>
      <c r="T38" s="30" t="s">
        <v>44</v>
      </c>
      <c r="U38" s="1" t="s">
        <v>202</v>
      </c>
      <c r="V38" s="1" t="s">
        <v>181</v>
      </c>
      <c r="W38" s="1"/>
      <c r="X38" s="1"/>
      <c r="Y38" s="16" t="s">
        <v>53</v>
      </c>
      <c r="Z38" s="1"/>
      <c r="AA38" s="1"/>
    </row>
    <row r="39" spans="7:28" ht="26.25" customHeight="1" thickBot="1">
      <c r="G39" s="73">
        <v>39</v>
      </c>
      <c r="H39" s="76">
        <v>15</v>
      </c>
      <c r="T39" s="30" t="s">
        <v>43</v>
      </c>
      <c r="U39" s="1" t="s">
        <v>202</v>
      </c>
      <c r="V39" s="1" t="s">
        <v>182</v>
      </c>
      <c r="W39" s="1" t="s">
        <v>183</v>
      </c>
      <c r="X39" s="1">
        <v>2</v>
      </c>
      <c r="Y39" s="16" t="s">
        <v>53</v>
      </c>
      <c r="Z39" s="1" t="s">
        <v>58</v>
      </c>
      <c r="AA39" s="1"/>
    </row>
    <row r="40" spans="7:28" ht="27" customHeight="1" thickBot="1">
      <c r="G40" s="89">
        <v>40</v>
      </c>
      <c r="H40" s="76">
        <v>15</v>
      </c>
      <c r="T40" s="30" t="s">
        <v>44</v>
      </c>
      <c r="U40" s="1" t="s">
        <v>202</v>
      </c>
      <c r="V40" s="1" t="s">
        <v>182</v>
      </c>
      <c r="W40" s="1"/>
      <c r="X40" s="1"/>
      <c r="Y40" s="16" t="s">
        <v>53</v>
      </c>
      <c r="Z40" s="1"/>
      <c r="AA40" s="1"/>
    </row>
    <row r="41" spans="7:28" ht="13.5" customHeight="1">
      <c r="H41" s="54">
        <v>15</v>
      </c>
    </row>
    <row r="42" spans="7:28" ht="13.5" customHeight="1">
      <c r="H42" s="54">
        <v>3.75</v>
      </c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CL84"/>
  <sheetViews>
    <sheetView view="pageBreakPreview" zoomScaleNormal="100" zoomScaleSheetLayoutView="100" workbookViewId="0">
      <selection activeCell="I1" sqref="I1"/>
    </sheetView>
  </sheetViews>
  <sheetFormatPr defaultRowHeight="12"/>
  <cols>
    <col min="1" max="90" width="1.125" style="136" customWidth="1"/>
    <col min="91" max="16384" width="9" style="136"/>
  </cols>
  <sheetData>
    <row r="1" spans="1:90" ht="6" customHeight="1"/>
    <row r="2" spans="1:90" ht="24.95" customHeight="1"/>
    <row r="3" spans="1:90" ht="24.95" customHeight="1">
      <c r="H3" s="136" t="s">
        <v>266</v>
      </c>
    </row>
    <row r="4" spans="1:90" ht="15" customHeight="1"/>
    <row r="5" spans="1:90" ht="24.95" customHeight="1"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57"/>
    </row>
    <row r="6" spans="1:90" ht="24.95" customHeight="1">
      <c r="J6" s="137" t="s">
        <v>268</v>
      </c>
      <c r="K6" s="137"/>
    </row>
    <row r="7" spans="1:90" ht="15" customHeight="1">
      <c r="J7" s="137"/>
      <c r="K7" s="137"/>
    </row>
    <row r="8" spans="1:90" ht="24.95" customHeight="1">
      <c r="AP8" s="137" t="s">
        <v>270</v>
      </c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58"/>
      <c r="BW8" s="258"/>
      <c r="BX8" s="258"/>
      <c r="BY8" s="258"/>
      <c r="BZ8" s="258"/>
      <c r="CA8" s="258"/>
      <c r="CB8" s="258"/>
      <c r="CC8" s="258"/>
      <c r="CD8" s="258"/>
      <c r="CE8" s="258"/>
      <c r="CF8" s="258"/>
      <c r="CG8" s="258"/>
      <c r="CH8" s="258"/>
      <c r="CI8" s="258"/>
    </row>
    <row r="9" spans="1:90" ht="15" customHeight="1">
      <c r="J9" s="137"/>
      <c r="K9" s="137"/>
    </row>
    <row r="10" spans="1:90" ht="24.95" customHeight="1">
      <c r="AP10" s="137" t="s">
        <v>269</v>
      </c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</row>
    <row r="11" spans="1:90" ht="15" customHeight="1">
      <c r="J11" s="137"/>
      <c r="K11" s="137"/>
    </row>
    <row r="12" spans="1:90" ht="24.95" customHeight="1">
      <c r="AP12" s="137" t="s">
        <v>273</v>
      </c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  <c r="BY12" s="258"/>
      <c r="BZ12" s="258"/>
      <c r="CA12" s="258"/>
      <c r="CB12" s="258"/>
      <c r="CC12" s="258"/>
      <c r="CD12" s="258"/>
      <c r="CE12" s="258"/>
      <c r="CF12" s="258"/>
      <c r="CG12" s="258"/>
      <c r="CH12" s="258"/>
      <c r="CI12" s="258"/>
    </row>
    <row r="13" spans="1:90" ht="12" customHeight="1"/>
    <row r="14" spans="1:90" s="146" customFormat="1" ht="12" customHeight="1"/>
    <row r="15" spans="1:90" ht="24.95" customHeight="1">
      <c r="A15" s="240" t="s">
        <v>271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0"/>
      <c r="BB15" s="240"/>
      <c r="BC15" s="240"/>
      <c r="BD15" s="240"/>
      <c r="BE15" s="240"/>
      <c r="BF15" s="240"/>
      <c r="BG15" s="240"/>
      <c r="BH15" s="240"/>
      <c r="BI15" s="240"/>
      <c r="BJ15" s="240"/>
      <c r="BK15" s="240"/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40"/>
      <c r="BX15" s="240"/>
      <c r="BY15" s="240"/>
      <c r="BZ15" s="240"/>
      <c r="CA15" s="240"/>
      <c r="CB15" s="240"/>
      <c r="CC15" s="240"/>
      <c r="CD15" s="240"/>
      <c r="CE15" s="240"/>
      <c r="CF15" s="240"/>
      <c r="CG15" s="240"/>
      <c r="CH15" s="240"/>
      <c r="CI15" s="240"/>
      <c r="CJ15" s="240"/>
      <c r="CK15" s="240"/>
      <c r="CL15" s="240"/>
    </row>
    <row r="16" spans="1:90" ht="12.75" customHeight="1"/>
    <row r="17" spans="5:87" ht="12.75" customHeight="1"/>
    <row r="18" spans="5:87" ht="15" customHeight="1">
      <c r="P18" s="137"/>
      <c r="Q18" s="137"/>
      <c r="R18" s="137"/>
      <c r="S18" s="137"/>
      <c r="T18" s="137"/>
      <c r="U18" s="137"/>
      <c r="V18" s="137"/>
      <c r="W18" s="137"/>
      <c r="X18" s="243" t="str">
        <f>IF(CN18&lt;&gt;"",CN18,"")</f>
        <v/>
      </c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243"/>
      <c r="BV18" s="243"/>
      <c r="BW18" s="243"/>
      <c r="BX18" s="243"/>
      <c r="BY18" s="243"/>
      <c r="BZ18" s="243"/>
      <c r="CA18" s="243"/>
      <c r="CB18" s="243"/>
    </row>
    <row r="19" spans="5:87" ht="30" customHeight="1">
      <c r="O19" s="137"/>
      <c r="P19" s="137"/>
      <c r="Q19" s="137"/>
      <c r="R19" s="137"/>
      <c r="S19" s="145" t="s">
        <v>303</v>
      </c>
      <c r="T19" s="137"/>
      <c r="U19" s="137"/>
      <c r="W19" s="137"/>
      <c r="X19" s="259" t="str">
        <f>IF(CN19&lt;&gt;"",CN19&amp;"　"&amp;CN20,IF(CN20&lt;&gt;"",CN20,""))</f>
        <v/>
      </c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</row>
    <row r="20" spans="5:87" ht="7.5" customHeight="1"/>
    <row r="21" spans="5:87" ht="30" customHeight="1">
      <c r="S21" s="145" t="s">
        <v>304</v>
      </c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59"/>
    </row>
    <row r="22" spans="5:87" ht="12.75" customHeight="1"/>
    <row r="23" spans="5:87" ht="17.25" customHeight="1">
      <c r="J23" s="243" t="s">
        <v>305</v>
      </c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  <c r="BC23" s="243"/>
      <c r="BD23" s="243"/>
      <c r="BE23" s="243"/>
      <c r="BF23" s="243"/>
      <c r="BG23" s="243"/>
      <c r="BH23" s="243"/>
      <c r="BI23" s="243"/>
      <c r="BJ23" s="24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243"/>
      <c r="BV23" s="243"/>
      <c r="BW23" s="243"/>
      <c r="BX23" s="243"/>
      <c r="BY23" s="243"/>
      <c r="BZ23" s="243"/>
      <c r="CA23" s="243"/>
      <c r="CB23" s="243"/>
    </row>
    <row r="24" spans="5:87" ht="30" customHeight="1"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60"/>
      <c r="AW24" s="260"/>
      <c r="AX24" s="260"/>
      <c r="AY24" s="260"/>
      <c r="AZ24" s="260"/>
      <c r="BA24" s="260"/>
      <c r="BB24" s="260"/>
      <c r="BC24" s="260"/>
      <c r="BD24" s="260"/>
      <c r="BE24" s="260"/>
      <c r="BF24" s="260"/>
      <c r="BG24" s="260"/>
      <c r="BH24" s="260"/>
      <c r="BI24" s="260"/>
      <c r="BJ24" s="260"/>
      <c r="BK24" s="260"/>
      <c r="BL24" s="260"/>
      <c r="BM24" s="260"/>
      <c r="BN24" s="260"/>
      <c r="BO24" s="260"/>
      <c r="BP24" s="260"/>
      <c r="BQ24" s="260"/>
      <c r="BR24" s="260"/>
      <c r="BS24" s="260"/>
      <c r="BT24" s="260"/>
      <c r="BU24" s="260"/>
      <c r="BV24" s="260"/>
      <c r="BW24" s="260"/>
      <c r="BX24" s="260"/>
      <c r="BY24" s="260"/>
      <c r="BZ24" s="260"/>
      <c r="CA24" s="260"/>
      <c r="CB24" s="260"/>
    </row>
    <row r="25" spans="5:87" ht="16.5" customHeight="1"/>
    <row r="26" spans="5:87" ht="16.5" customHeight="1"/>
    <row r="27" spans="5:87" ht="28.5" customHeight="1">
      <c r="H27" s="254" t="s">
        <v>308</v>
      </c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6"/>
      <c r="AH27" s="251" t="s">
        <v>267</v>
      </c>
      <c r="AI27" s="252"/>
      <c r="AJ27" s="252"/>
      <c r="AK27" s="252"/>
      <c r="AL27" s="252"/>
      <c r="AM27" s="252"/>
      <c r="AN27" s="252"/>
      <c r="AO27" s="252"/>
      <c r="AP27" s="252"/>
      <c r="AQ27" s="252"/>
      <c r="AR27" s="253"/>
      <c r="AS27" s="251" t="s">
        <v>264</v>
      </c>
      <c r="AT27" s="252"/>
      <c r="AU27" s="252"/>
      <c r="AV27" s="252"/>
      <c r="AW27" s="252"/>
      <c r="AX27" s="252"/>
      <c r="AY27" s="252"/>
      <c r="AZ27" s="253"/>
      <c r="BA27" s="251" t="s">
        <v>307</v>
      </c>
      <c r="BB27" s="252"/>
      <c r="BC27" s="252"/>
      <c r="BD27" s="252"/>
      <c r="BE27" s="252"/>
      <c r="BF27" s="252"/>
      <c r="BG27" s="252"/>
      <c r="BH27" s="252"/>
      <c r="BI27" s="252"/>
      <c r="BJ27" s="252"/>
      <c r="BK27" s="253"/>
      <c r="BL27" s="251" t="s">
        <v>306</v>
      </c>
      <c r="BM27" s="252"/>
      <c r="BN27" s="252"/>
      <c r="BO27" s="252"/>
      <c r="BP27" s="252"/>
      <c r="BQ27" s="252"/>
      <c r="BR27" s="252"/>
      <c r="BS27" s="252"/>
      <c r="BT27" s="252"/>
      <c r="BU27" s="252"/>
      <c r="BV27" s="252"/>
      <c r="BW27" s="252"/>
      <c r="BX27" s="252"/>
      <c r="BY27" s="253"/>
      <c r="BZ27" s="251" t="s">
        <v>265</v>
      </c>
      <c r="CA27" s="252"/>
      <c r="CB27" s="252"/>
      <c r="CC27" s="252"/>
      <c r="CD27" s="252"/>
      <c r="CE27" s="252"/>
      <c r="CF27" s="253"/>
    </row>
    <row r="28" spans="5:87" ht="28.5" customHeight="1">
      <c r="E28" s="138"/>
      <c r="H28" s="182" t="str">
        <f>IF(AND($CN28=0,$CQ28="契約保証費"),"契約保証費計",IF(AND($CN28=0,$CQ28="工事合計"),"工事費計",IF(CN28="","",IF(AND($CN28=0,$CO28=0,$CQ28="直接工事費")," 本工事費",
IF(AND($CN28=0,$CP28="共通仮設費")," 直接工事費",
IF($CN28&lt;&gt;0,"",$CQ28))))))</f>
        <v/>
      </c>
      <c r="I28" s="183" t="str">
        <f>IF($CN28=1,$CQ28,"")</f>
        <v/>
      </c>
      <c r="J28" s="183" t="str">
        <f>IF($CN28=2,$CQ28,"")</f>
        <v/>
      </c>
      <c r="K28" s="183" t="str">
        <f>IF($CN28=3,$CQ28,"")</f>
        <v/>
      </c>
      <c r="L28" s="183" t="str">
        <f>IF($CN28=4,$CQ28,"")</f>
        <v/>
      </c>
      <c r="M28" s="183" t="str">
        <f>IF($CN28=5,$CQ28,"")</f>
        <v/>
      </c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4"/>
      <c r="AH28" s="244" t="str">
        <f>+IF(CS28="","",IF(INT(CS28),INT(CS28),"0"))</f>
        <v/>
      </c>
      <c r="AI28" s="245"/>
      <c r="AJ28" s="245"/>
      <c r="AK28" s="245"/>
      <c r="AL28" s="245"/>
      <c r="AM28" s="245"/>
      <c r="AN28" s="245"/>
      <c r="AO28" s="245"/>
      <c r="AP28" s="241" t="str">
        <f>+IF(CS28="","",IF(CS28-INT(CS28),CS28-INT(CS28),""))</f>
        <v/>
      </c>
      <c r="AQ28" s="241"/>
      <c r="AR28" s="242"/>
      <c r="AS28" s="248" t="str">
        <f>IF(CT28&lt;&gt;"",CT28,"")</f>
        <v/>
      </c>
      <c r="AT28" s="249"/>
      <c r="AU28" s="249"/>
      <c r="AV28" s="249"/>
      <c r="AW28" s="249"/>
      <c r="AX28" s="249"/>
      <c r="AY28" s="249"/>
      <c r="AZ28" s="250"/>
      <c r="BA28" s="244" t="str">
        <f>IF(CU28&lt;&gt;"",CU28,"")</f>
        <v/>
      </c>
      <c r="BB28" s="245"/>
      <c r="BC28" s="245"/>
      <c r="BD28" s="245"/>
      <c r="BE28" s="245"/>
      <c r="BF28" s="245"/>
      <c r="BG28" s="245"/>
      <c r="BH28" s="245"/>
      <c r="BI28" s="245"/>
      <c r="BJ28" s="245"/>
      <c r="BK28" s="141"/>
      <c r="BL28" s="246" t="str">
        <f>IF(AND($CN$9&lt;&gt;"",CQ28="本工事費"),IF(AND(CN28=0,CP28="共通仮設費",CQ28="本工事費"),$CN$9,IF(CV28&lt;&gt;"",CV28,"")),IF(AND(CN28=0,CP28="共通仮設費"),CN49,IF(CV28&lt;&gt;"",CV28,"")))</f>
        <v/>
      </c>
      <c r="BM28" s="247"/>
      <c r="BN28" s="247"/>
      <c r="BO28" s="247"/>
      <c r="BP28" s="247"/>
      <c r="BQ28" s="247"/>
      <c r="BR28" s="247"/>
      <c r="BS28" s="247"/>
      <c r="BT28" s="247"/>
      <c r="BU28" s="247"/>
      <c r="BV28" s="247"/>
      <c r="BW28" s="247"/>
      <c r="BX28" s="247"/>
      <c r="BY28" s="141"/>
      <c r="BZ28" s="139"/>
      <c r="CA28" s="140"/>
      <c r="CB28" s="140"/>
      <c r="CC28" s="140"/>
      <c r="CD28" s="140"/>
      <c r="CE28" s="140"/>
      <c r="CF28" s="141"/>
      <c r="CI28" s="138"/>
    </row>
    <row r="29" spans="5:87" ht="28.5" customHeight="1">
      <c r="E29" s="138"/>
      <c r="H29" s="182" t="str">
        <f t="shared" ref="H29:H37" si="0">IF(AND($CN29=0,$CQ29="契約保証費"),"契約保証費計",IF(AND($CN29=0,$CQ29="工事合計"),"工事費計",IF(CN29="","",IF(AND($CN29=0,$CO29=0,$CQ29="直接工事費")," 本工事費",
IF(AND($CN29=0,$CP29="共通仮設費")," 直接工事費",
IF($CN29&lt;&gt;0,"",$CQ29))))))</f>
        <v/>
      </c>
      <c r="I29" s="183" t="str">
        <f t="shared" ref="I29:I37" si="1">IF($CN29=1,$CQ29,"")</f>
        <v/>
      </c>
      <c r="J29" s="183" t="str">
        <f t="shared" ref="J29:J37" si="2">IF($CN29=2,$CQ29,"")</f>
        <v/>
      </c>
      <c r="K29" s="183" t="str">
        <f t="shared" ref="K29:K37" si="3">IF($CN29=3,$CQ29,"")</f>
        <v/>
      </c>
      <c r="L29" s="183" t="str">
        <f t="shared" ref="L29:L37" si="4">IF($CN29=4,$CQ29,"")</f>
        <v/>
      </c>
      <c r="M29" s="183" t="str">
        <f t="shared" ref="M29:M37" si="5">IF($CN29=5,$CQ29,"")</f>
        <v/>
      </c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4"/>
      <c r="AH29" s="244" t="str">
        <f t="shared" ref="AH29:AH37" si="6">+IF(CS29="","",IF(INT(CS29),INT(CS29),"0"))</f>
        <v/>
      </c>
      <c r="AI29" s="245"/>
      <c r="AJ29" s="245"/>
      <c r="AK29" s="245"/>
      <c r="AL29" s="245"/>
      <c r="AM29" s="245"/>
      <c r="AN29" s="245"/>
      <c r="AO29" s="245"/>
      <c r="AP29" s="241" t="str">
        <f t="shared" ref="AP29:AP37" si="7">+IF(CS29="","",IF(CS29-INT(CS29),CS29-INT(CS29),""))</f>
        <v/>
      </c>
      <c r="AQ29" s="241"/>
      <c r="AR29" s="242"/>
      <c r="AS29" s="248" t="str">
        <f t="shared" ref="AS29:AS37" si="8">IF(CT29&lt;&gt;"",CT29,"")</f>
        <v/>
      </c>
      <c r="AT29" s="249"/>
      <c r="AU29" s="249"/>
      <c r="AV29" s="249"/>
      <c r="AW29" s="249"/>
      <c r="AX29" s="249"/>
      <c r="AY29" s="249"/>
      <c r="AZ29" s="250"/>
      <c r="BA29" s="244" t="str">
        <f t="shared" ref="BA29:BA37" si="9">IF(CU29&lt;&gt;"",CU29,"")</f>
        <v/>
      </c>
      <c r="BB29" s="245"/>
      <c r="BC29" s="245"/>
      <c r="BD29" s="245"/>
      <c r="BE29" s="245"/>
      <c r="BF29" s="245"/>
      <c r="BG29" s="245"/>
      <c r="BH29" s="245"/>
      <c r="BI29" s="245"/>
      <c r="BJ29" s="245"/>
      <c r="BK29" s="141"/>
      <c r="BL29" s="246" t="str">
        <f>IF(AND($CN$9&lt;&gt;"",CQ29="本工事費"),IF(AND(CN29=0,CP29="共通仮設費",CQ29="本工事費"),$CN$9,IF(CV29&lt;&gt;"",CV29,"")),IF(AND(CN29=0,CP29="共通仮設費"),CN49,IF(CV29&lt;&gt;"",CV29,"")))</f>
        <v/>
      </c>
      <c r="BM29" s="247"/>
      <c r="BN29" s="247"/>
      <c r="BO29" s="247"/>
      <c r="BP29" s="247"/>
      <c r="BQ29" s="247"/>
      <c r="BR29" s="247"/>
      <c r="BS29" s="247"/>
      <c r="BT29" s="247"/>
      <c r="BU29" s="247"/>
      <c r="BV29" s="247"/>
      <c r="BW29" s="247"/>
      <c r="BX29" s="247"/>
      <c r="BY29" s="141"/>
      <c r="BZ29" s="139"/>
      <c r="CA29" s="140"/>
      <c r="CB29" s="140"/>
      <c r="CC29" s="140"/>
      <c r="CD29" s="140"/>
      <c r="CE29" s="140"/>
      <c r="CF29" s="141"/>
      <c r="CI29" s="138"/>
    </row>
    <row r="30" spans="5:87" ht="28.5" customHeight="1">
      <c r="H30" s="182" t="str">
        <f t="shared" si="0"/>
        <v/>
      </c>
      <c r="I30" s="183" t="str">
        <f t="shared" si="1"/>
        <v/>
      </c>
      <c r="J30" s="183" t="str">
        <f t="shared" si="2"/>
        <v/>
      </c>
      <c r="K30" s="183" t="str">
        <f t="shared" si="3"/>
        <v/>
      </c>
      <c r="L30" s="183" t="str">
        <f t="shared" si="4"/>
        <v/>
      </c>
      <c r="M30" s="183" t="str">
        <f t="shared" si="5"/>
        <v/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4"/>
      <c r="AH30" s="244" t="str">
        <f t="shared" si="6"/>
        <v/>
      </c>
      <c r="AI30" s="245"/>
      <c r="AJ30" s="245"/>
      <c r="AK30" s="245"/>
      <c r="AL30" s="245"/>
      <c r="AM30" s="245"/>
      <c r="AN30" s="245"/>
      <c r="AO30" s="245"/>
      <c r="AP30" s="241" t="str">
        <f t="shared" si="7"/>
        <v/>
      </c>
      <c r="AQ30" s="241"/>
      <c r="AR30" s="242"/>
      <c r="AS30" s="248" t="str">
        <f t="shared" si="8"/>
        <v/>
      </c>
      <c r="AT30" s="249"/>
      <c r="AU30" s="249"/>
      <c r="AV30" s="249"/>
      <c r="AW30" s="249"/>
      <c r="AX30" s="249"/>
      <c r="AY30" s="249"/>
      <c r="AZ30" s="250"/>
      <c r="BA30" s="244" t="str">
        <f t="shared" si="9"/>
        <v/>
      </c>
      <c r="BB30" s="245"/>
      <c r="BC30" s="245"/>
      <c r="BD30" s="245"/>
      <c r="BE30" s="245"/>
      <c r="BF30" s="245"/>
      <c r="BG30" s="245"/>
      <c r="BH30" s="245"/>
      <c r="BI30" s="245"/>
      <c r="BJ30" s="245"/>
      <c r="BK30" s="141"/>
      <c r="BL30" s="246" t="str">
        <f>IF(AND($CN$9&lt;&gt;"",CQ30="本工事費"),IF(AND(CN30=0,CP30="共通仮設費",CQ30="本工事費"),$CN$9,IF(CV30&lt;&gt;"",CV30,"")),IF(AND(CN30=0,CP30="共通仮設費"),CN49,IF(CV30&lt;&gt;"",CV30,"")))</f>
        <v/>
      </c>
      <c r="BM30" s="247"/>
      <c r="BN30" s="247"/>
      <c r="BO30" s="247"/>
      <c r="BP30" s="247"/>
      <c r="BQ30" s="247"/>
      <c r="BR30" s="247"/>
      <c r="BS30" s="247"/>
      <c r="BT30" s="247"/>
      <c r="BU30" s="247"/>
      <c r="BV30" s="247"/>
      <c r="BW30" s="247"/>
      <c r="BX30" s="247"/>
      <c r="BY30" s="141"/>
      <c r="BZ30" s="139"/>
      <c r="CA30" s="140"/>
      <c r="CB30" s="140"/>
      <c r="CC30" s="140"/>
      <c r="CD30" s="140"/>
      <c r="CE30" s="140"/>
      <c r="CF30" s="141"/>
    </row>
    <row r="31" spans="5:87" ht="28.5" customHeight="1">
      <c r="H31" s="182" t="str">
        <f t="shared" si="0"/>
        <v/>
      </c>
      <c r="I31" s="183" t="str">
        <f t="shared" si="1"/>
        <v/>
      </c>
      <c r="J31" s="183" t="str">
        <f t="shared" si="2"/>
        <v/>
      </c>
      <c r="K31" s="183" t="str">
        <f t="shared" si="3"/>
        <v/>
      </c>
      <c r="L31" s="183" t="str">
        <f t="shared" si="4"/>
        <v/>
      </c>
      <c r="M31" s="183" t="str">
        <f t="shared" si="5"/>
        <v/>
      </c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4"/>
      <c r="AH31" s="244" t="str">
        <f t="shared" si="6"/>
        <v/>
      </c>
      <c r="AI31" s="245"/>
      <c r="AJ31" s="245"/>
      <c r="AK31" s="245"/>
      <c r="AL31" s="245"/>
      <c r="AM31" s="245"/>
      <c r="AN31" s="245"/>
      <c r="AO31" s="245"/>
      <c r="AP31" s="241" t="str">
        <f t="shared" si="7"/>
        <v/>
      </c>
      <c r="AQ31" s="241"/>
      <c r="AR31" s="242"/>
      <c r="AS31" s="248" t="str">
        <f t="shared" si="8"/>
        <v/>
      </c>
      <c r="AT31" s="249"/>
      <c r="AU31" s="249"/>
      <c r="AV31" s="249"/>
      <c r="AW31" s="249"/>
      <c r="AX31" s="249"/>
      <c r="AY31" s="249"/>
      <c r="AZ31" s="250"/>
      <c r="BA31" s="244" t="str">
        <f t="shared" si="9"/>
        <v/>
      </c>
      <c r="BB31" s="245"/>
      <c r="BC31" s="245"/>
      <c r="BD31" s="245"/>
      <c r="BE31" s="245"/>
      <c r="BF31" s="245"/>
      <c r="BG31" s="245"/>
      <c r="BH31" s="245"/>
      <c r="BI31" s="245"/>
      <c r="BJ31" s="245"/>
      <c r="BK31" s="141"/>
      <c r="BL31" s="246" t="str">
        <f>IF(AND($CN$9&lt;&gt;"",CQ31="本工事費"),IF(AND(CN31=0,CP31="共通仮設費",CQ31="本工事費"),$CN$9,IF(CV31&lt;&gt;"",CV31,"")),IF(AND(CN31=0,CP31="共通仮設費"),CN49,IF(CV31&lt;&gt;"",CV31,"")))</f>
        <v/>
      </c>
      <c r="BM31" s="247"/>
      <c r="BN31" s="247"/>
      <c r="BO31" s="247"/>
      <c r="BP31" s="247"/>
      <c r="BQ31" s="247"/>
      <c r="BR31" s="247"/>
      <c r="BS31" s="247"/>
      <c r="BT31" s="247"/>
      <c r="BU31" s="247"/>
      <c r="BV31" s="247"/>
      <c r="BW31" s="247"/>
      <c r="BX31" s="247"/>
      <c r="BY31" s="141"/>
      <c r="BZ31" s="139"/>
      <c r="CA31" s="140"/>
      <c r="CB31" s="140"/>
      <c r="CC31" s="140"/>
      <c r="CD31" s="140"/>
      <c r="CE31" s="140"/>
      <c r="CF31" s="141"/>
    </row>
    <row r="32" spans="5:87" ht="28.5" customHeight="1">
      <c r="E32" s="142"/>
      <c r="H32" s="182" t="str">
        <f t="shared" si="0"/>
        <v/>
      </c>
      <c r="I32" s="183" t="str">
        <f t="shared" si="1"/>
        <v/>
      </c>
      <c r="J32" s="183" t="str">
        <f t="shared" si="2"/>
        <v/>
      </c>
      <c r="K32" s="183" t="str">
        <f t="shared" si="3"/>
        <v/>
      </c>
      <c r="L32" s="183" t="str">
        <f t="shared" si="4"/>
        <v/>
      </c>
      <c r="M32" s="183" t="str">
        <f t="shared" si="5"/>
        <v/>
      </c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4"/>
      <c r="AH32" s="244" t="str">
        <f t="shared" si="6"/>
        <v/>
      </c>
      <c r="AI32" s="245"/>
      <c r="AJ32" s="245"/>
      <c r="AK32" s="245"/>
      <c r="AL32" s="245"/>
      <c r="AM32" s="245"/>
      <c r="AN32" s="245"/>
      <c r="AO32" s="245"/>
      <c r="AP32" s="241" t="str">
        <f t="shared" si="7"/>
        <v/>
      </c>
      <c r="AQ32" s="241"/>
      <c r="AR32" s="242"/>
      <c r="AS32" s="248" t="str">
        <f t="shared" si="8"/>
        <v/>
      </c>
      <c r="AT32" s="249"/>
      <c r="AU32" s="249"/>
      <c r="AV32" s="249"/>
      <c r="AW32" s="249"/>
      <c r="AX32" s="249"/>
      <c r="AY32" s="249"/>
      <c r="AZ32" s="250"/>
      <c r="BA32" s="244" t="str">
        <f t="shared" si="9"/>
        <v/>
      </c>
      <c r="BB32" s="245"/>
      <c r="BC32" s="245"/>
      <c r="BD32" s="245"/>
      <c r="BE32" s="245"/>
      <c r="BF32" s="245"/>
      <c r="BG32" s="245"/>
      <c r="BH32" s="245"/>
      <c r="BI32" s="245"/>
      <c r="BJ32" s="245"/>
      <c r="BK32" s="141"/>
      <c r="BL32" s="246" t="str">
        <f>IF(AND($CN$9&lt;&gt;"",CQ32="本工事費"),IF(AND(CN32=0,CP32="共通仮設費",CQ32="本工事費"),$CN$9,IF(CV32&lt;&gt;"",CV32,"")),IF(AND(CN32=0,CP32="共通仮設費"),CN49,IF(CV32&lt;&gt;"",CV32,"")))</f>
        <v/>
      </c>
      <c r="BM32" s="247"/>
      <c r="BN32" s="247"/>
      <c r="BO32" s="247"/>
      <c r="BP32" s="247"/>
      <c r="BQ32" s="247"/>
      <c r="BR32" s="247"/>
      <c r="BS32" s="247"/>
      <c r="BT32" s="247"/>
      <c r="BU32" s="247"/>
      <c r="BV32" s="247"/>
      <c r="BW32" s="247"/>
      <c r="BX32" s="247"/>
      <c r="BY32" s="141"/>
      <c r="BZ32" s="139"/>
      <c r="CA32" s="140"/>
      <c r="CB32" s="140"/>
      <c r="CC32" s="140"/>
      <c r="CD32" s="140"/>
      <c r="CE32" s="140"/>
      <c r="CF32" s="141"/>
      <c r="CI32" s="142"/>
    </row>
    <row r="33" spans="5:87" ht="28.5" customHeight="1">
      <c r="E33" s="143"/>
      <c r="H33" s="182" t="str">
        <f t="shared" si="0"/>
        <v/>
      </c>
      <c r="I33" s="183" t="str">
        <f t="shared" si="1"/>
        <v/>
      </c>
      <c r="J33" s="183" t="str">
        <f t="shared" si="2"/>
        <v/>
      </c>
      <c r="K33" s="183" t="str">
        <f t="shared" si="3"/>
        <v/>
      </c>
      <c r="L33" s="183" t="str">
        <f t="shared" si="4"/>
        <v/>
      </c>
      <c r="M33" s="183" t="str">
        <f t="shared" si="5"/>
        <v/>
      </c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4"/>
      <c r="AH33" s="244" t="str">
        <f t="shared" si="6"/>
        <v/>
      </c>
      <c r="AI33" s="245"/>
      <c r="AJ33" s="245"/>
      <c r="AK33" s="245"/>
      <c r="AL33" s="245"/>
      <c r="AM33" s="245"/>
      <c r="AN33" s="245"/>
      <c r="AO33" s="245"/>
      <c r="AP33" s="241" t="str">
        <f t="shared" si="7"/>
        <v/>
      </c>
      <c r="AQ33" s="241"/>
      <c r="AR33" s="242"/>
      <c r="AS33" s="248" t="str">
        <f t="shared" si="8"/>
        <v/>
      </c>
      <c r="AT33" s="249"/>
      <c r="AU33" s="249"/>
      <c r="AV33" s="249"/>
      <c r="AW33" s="249"/>
      <c r="AX33" s="249"/>
      <c r="AY33" s="249"/>
      <c r="AZ33" s="250"/>
      <c r="BA33" s="244" t="str">
        <f t="shared" si="9"/>
        <v/>
      </c>
      <c r="BB33" s="245"/>
      <c r="BC33" s="245"/>
      <c r="BD33" s="245"/>
      <c r="BE33" s="245"/>
      <c r="BF33" s="245"/>
      <c r="BG33" s="245"/>
      <c r="BH33" s="245"/>
      <c r="BI33" s="245"/>
      <c r="BJ33" s="245"/>
      <c r="BK33" s="141"/>
      <c r="BL33" s="246" t="str">
        <f>IF(AND($CN$9&lt;&gt;"",CQ33="本工事費"),IF(AND(CN33=0,CP33="共通仮設費",CQ33="本工事費"),$CN$9,IF(CV33&lt;&gt;"",CV33,"")),IF(AND(CN33=0,CP33="共通仮設費"),CN49,IF(CV33&lt;&gt;"",CV33,"")))</f>
        <v/>
      </c>
      <c r="BM33" s="247"/>
      <c r="BN33" s="247"/>
      <c r="BO33" s="247"/>
      <c r="BP33" s="247"/>
      <c r="BQ33" s="247"/>
      <c r="BR33" s="247"/>
      <c r="BS33" s="247"/>
      <c r="BT33" s="247"/>
      <c r="BU33" s="247"/>
      <c r="BV33" s="247"/>
      <c r="BW33" s="247"/>
      <c r="BX33" s="247"/>
      <c r="BY33" s="141"/>
      <c r="BZ33" s="139"/>
      <c r="CA33" s="140"/>
      <c r="CB33" s="140"/>
      <c r="CC33" s="140"/>
      <c r="CD33" s="140"/>
      <c r="CE33" s="140"/>
      <c r="CF33" s="141"/>
      <c r="CI33" s="143"/>
    </row>
    <row r="34" spans="5:87" ht="28.5" customHeight="1">
      <c r="E34" s="143"/>
      <c r="H34" s="182" t="str">
        <f t="shared" si="0"/>
        <v/>
      </c>
      <c r="I34" s="183" t="str">
        <f t="shared" si="1"/>
        <v/>
      </c>
      <c r="J34" s="183" t="str">
        <f t="shared" si="2"/>
        <v/>
      </c>
      <c r="K34" s="183" t="str">
        <f t="shared" si="3"/>
        <v/>
      </c>
      <c r="L34" s="183" t="str">
        <f t="shared" si="4"/>
        <v/>
      </c>
      <c r="M34" s="183" t="str">
        <f t="shared" si="5"/>
        <v/>
      </c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4"/>
      <c r="AH34" s="244" t="str">
        <f t="shared" si="6"/>
        <v/>
      </c>
      <c r="AI34" s="245"/>
      <c r="AJ34" s="245"/>
      <c r="AK34" s="245"/>
      <c r="AL34" s="245"/>
      <c r="AM34" s="245"/>
      <c r="AN34" s="245"/>
      <c r="AO34" s="245"/>
      <c r="AP34" s="241" t="str">
        <f t="shared" si="7"/>
        <v/>
      </c>
      <c r="AQ34" s="241"/>
      <c r="AR34" s="242"/>
      <c r="AS34" s="248" t="str">
        <f t="shared" si="8"/>
        <v/>
      </c>
      <c r="AT34" s="249"/>
      <c r="AU34" s="249"/>
      <c r="AV34" s="249"/>
      <c r="AW34" s="249"/>
      <c r="AX34" s="249"/>
      <c r="AY34" s="249"/>
      <c r="AZ34" s="250"/>
      <c r="BA34" s="244" t="str">
        <f t="shared" si="9"/>
        <v/>
      </c>
      <c r="BB34" s="245"/>
      <c r="BC34" s="245"/>
      <c r="BD34" s="245"/>
      <c r="BE34" s="245"/>
      <c r="BF34" s="245"/>
      <c r="BG34" s="245"/>
      <c r="BH34" s="245"/>
      <c r="BI34" s="245"/>
      <c r="BJ34" s="245"/>
      <c r="BK34" s="141"/>
      <c r="BL34" s="246" t="str">
        <f>IF(AND($CN$9&lt;&gt;"",CQ34="本工事費"),IF(AND(CN34=0,CP34="共通仮設費",CQ34="本工事費"),$CN$9,IF(CV34&lt;&gt;"",CV34,"")),IF(AND(CN34=0,CP34="共通仮設費"),CN49,IF(CV34&lt;&gt;"",CV34,"")))</f>
        <v/>
      </c>
      <c r="BM34" s="247"/>
      <c r="BN34" s="247"/>
      <c r="BO34" s="247"/>
      <c r="BP34" s="247"/>
      <c r="BQ34" s="247"/>
      <c r="BR34" s="247"/>
      <c r="BS34" s="247"/>
      <c r="BT34" s="247"/>
      <c r="BU34" s="247"/>
      <c r="BV34" s="247"/>
      <c r="BW34" s="247"/>
      <c r="BX34" s="247"/>
      <c r="BY34" s="141"/>
      <c r="BZ34" s="139"/>
      <c r="CA34" s="140"/>
      <c r="CB34" s="140"/>
      <c r="CC34" s="140"/>
      <c r="CD34" s="140"/>
      <c r="CE34" s="140"/>
      <c r="CF34" s="141"/>
      <c r="CI34" s="143"/>
    </row>
    <row r="35" spans="5:87" ht="28.5" customHeight="1">
      <c r="E35" s="143"/>
      <c r="H35" s="182" t="str">
        <f t="shared" si="0"/>
        <v/>
      </c>
      <c r="I35" s="183" t="str">
        <f t="shared" si="1"/>
        <v/>
      </c>
      <c r="J35" s="183" t="str">
        <f t="shared" si="2"/>
        <v/>
      </c>
      <c r="K35" s="183" t="str">
        <f t="shared" si="3"/>
        <v/>
      </c>
      <c r="L35" s="183" t="str">
        <f t="shared" si="4"/>
        <v/>
      </c>
      <c r="M35" s="183" t="str">
        <f t="shared" si="5"/>
        <v/>
      </c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4"/>
      <c r="AH35" s="244" t="str">
        <f t="shared" si="6"/>
        <v/>
      </c>
      <c r="AI35" s="245"/>
      <c r="AJ35" s="245"/>
      <c r="AK35" s="245"/>
      <c r="AL35" s="245"/>
      <c r="AM35" s="245"/>
      <c r="AN35" s="245"/>
      <c r="AO35" s="245"/>
      <c r="AP35" s="241" t="str">
        <f t="shared" si="7"/>
        <v/>
      </c>
      <c r="AQ35" s="241"/>
      <c r="AR35" s="242"/>
      <c r="AS35" s="248" t="str">
        <f t="shared" si="8"/>
        <v/>
      </c>
      <c r="AT35" s="249"/>
      <c r="AU35" s="249"/>
      <c r="AV35" s="249"/>
      <c r="AW35" s="249"/>
      <c r="AX35" s="249"/>
      <c r="AY35" s="249"/>
      <c r="AZ35" s="250"/>
      <c r="BA35" s="244" t="str">
        <f t="shared" si="9"/>
        <v/>
      </c>
      <c r="BB35" s="245"/>
      <c r="BC35" s="245"/>
      <c r="BD35" s="245"/>
      <c r="BE35" s="245"/>
      <c r="BF35" s="245"/>
      <c r="BG35" s="245"/>
      <c r="BH35" s="245"/>
      <c r="BI35" s="245"/>
      <c r="BJ35" s="245"/>
      <c r="BK35" s="141"/>
      <c r="BL35" s="246" t="str">
        <f>IF(AND($CN$9&lt;&gt;"",CQ35="本工事費"),IF(AND(CN35=0,CP35="共通仮設費",CQ35="本工事費"),$CN$9,IF(CV35&lt;&gt;"",CV35,"")),IF(AND(CN35=0,CP35="共通仮設費"),CN49,IF(CV35&lt;&gt;"",CV35,"")))</f>
        <v/>
      </c>
      <c r="BM35" s="247"/>
      <c r="BN35" s="247"/>
      <c r="BO35" s="247"/>
      <c r="BP35" s="247"/>
      <c r="BQ35" s="247"/>
      <c r="BR35" s="247"/>
      <c r="BS35" s="247"/>
      <c r="BT35" s="247"/>
      <c r="BU35" s="247"/>
      <c r="BV35" s="247"/>
      <c r="BW35" s="247"/>
      <c r="BX35" s="247"/>
      <c r="BY35" s="141"/>
      <c r="BZ35" s="139"/>
      <c r="CA35" s="140"/>
      <c r="CB35" s="140"/>
      <c r="CC35" s="140"/>
      <c r="CD35" s="140"/>
      <c r="CE35" s="140"/>
      <c r="CF35" s="141"/>
      <c r="CI35" s="143"/>
    </row>
    <row r="36" spans="5:87" ht="28.5" customHeight="1">
      <c r="E36" s="143"/>
      <c r="H36" s="182" t="str">
        <f t="shared" si="0"/>
        <v/>
      </c>
      <c r="I36" s="183" t="str">
        <f t="shared" si="1"/>
        <v/>
      </c>
      <c r="J36" s="183" t="str">
        <f t="shared" si="2"/>
        <v/>
      </c>
      <c r="K36" s="183" t="str">
        <f t="shared" si="3"/>
        <v/>
      </c>
      <c r="L36" s="183" t="str">
        <f t="shared" si="4"/>
        <v/>
      </c>
      <c r="M36" s="183" t="str">
        <f t="shared" si="5"/>
        <v/>
      </c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4"/>
      <c r="AH36" s="244" t="str">
        <f t="shared" si="6"/>
        <v/>
      </c>
      <c r="AI36" s="245"/>
      <c r="AJ36" s="245"/>
      <c r="AK36" s="245"/>
      <c r="AL36" s="245"/>
      <c r="AM36" s="245"/>
      <c r="AN36" s="245"/>
      <c r="AO36" s="245"/>
      <c r="AP36" s="241" t="str">
        <f t="shared" si="7"/>
        <v/>
      </c>
      <c r="AQ36" s="241"/>
      <c r="AR36" s="242"/>
      <c r="AS36" s="248" t="str">
        <f t="shared" si="8"/>
        <v/>
      </c>
      <c r="AT36" s="249"/>
      <c r="AU36" s="249"/>
      <c r="AV36" s="249"/>
      <c r="AW36" s="249"/>
      <c r="AX36" s="249"/>
      <c r="AY36" s="249"/>
      <c r="AZ36" s="250"/>
      <c r="BA36" s="244" t="str">
        <f t="shared" si="9"/>
        <v/>
      </c>
      <c r="BB36" s="245"/>
      <c r="BC36" s="245"/>
      <c r="BD36" s="245"/>
      <c r="BE36" s="245"/>
      <c r="BF36" s="245"/>
      <c r="BG36" s="245"/>
      <c r="BH36" s="245"/>
      <c r="BI36" s="245"/>
      <c r="BJ36" s="245"/>
      <c r="BK36" s="141"/>
      <c r="BL36" s="246" t="str">
        <f>IF(AND($CN$9&lt;&gt;"",CQ36="本工事費"),IF(AND(CN36=0,CP36="共通仮設費",CQ36="本工事費"),$CN$9,IF(CV36&lt;&gt;"",CV36,"")),IF(AND(CN36=0,CP36="共通仮設費"),CN49,IF(CV36&lt;&gt;"",CV36,"")))</f>
        <v/>
      </c>
      <c r="BM36" s="247"/>
      <c r="BN36" s="247"/>
      <c r="BO36" s="247"/>
      <c r="BP36" s="247"/>
      <c r="BQ36" s="247"/>
      <c r="BR36" s="247"/>
      <c r="BS36" s="247"/>
      <c r="BT36" s="247"/>
      <c r="BU36" s="247"/>
      <c r="BV36" s="247"/>
      <c r="BW36" s="247"/>
      <c r="BX36" s="247"/>
      <c r="BY36" s="141"/>
      <c r="BZ36" s="139"/>
      <c r="CA36" s="140"/>
      <c r="CB36" s="140"/>
      <c r="CC36" s="140"/>
      <c r="CD36" s="140"/>
      <c r="CE36" s="140"/>
      <c r="CF36" s="141"/>
      <c r="CI36" s="143"/>
    </row>
    <row r="37" spans="5:87" ht="28.5" customHeight="1">
      <c r="E37" s="143"/>
      <c r="H37" s="182" t="str">
        <f t="shared" si="0"/>
        <v/>
      </c>
      <c r="I37" s="183" t="str">
        <f t="shared" si="1"/>
        <v/>
      </c>
      <c r="J37" s="183" t="str">
        <f t="shared" si="2"/>
        <v/>
      </c>
      <c r="K37" s="183" t="str">
        <f t="shared" si="3"/>
        <v/>
      </c>
      <c r="L37" s="183" t="str">
        <f t="shared" si="4"/>
        <v/>
      </c>
      <c r="M37" s="183" t="str">
        <f t="shared" si="5"/>
        <v/>
      </c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4"/>
      <c r="AH37" s="244" t="str">
        <f t="shared" si="6"/>
        <v/>
      </c>
      <c r="AI37" s="245"/>
      <c r="AJ37" s="245"/>
      <c r="AK37" s="245"/>
      <c r="AL37" s="245"/>
      <c r="AM37" s="245"/>
      <c r="AN37" s="245"/>
      <c r="AO37" s="245"/>
      <c r="AP37" s="241" t="str">
        <f t="shared" si="7"/>
        <v/>
      </c>
      <c r="AQ37" s="241"/>
      <c r="AR37" s="242"/>
      <c r="AS37" s="248" t="str">
        <f t="shared" si="8"/>
        <v/>
      </c>
      <c r="AT37" s="249"/>
      <c r="AU37" s="249"/>
      <c r="AV37" s="249"/>
      <c r="AW37" s="249"/>
      <c r="AX37" s="249"/>
      <c r="AY37" s="249"/>
      <c r="AZ37" s="250"/>
      <c r="BA37" s="244" t="str">
        <f t="shared" si="9"/>
        <v/>
      </c>
      <c r="BB37" s="245"/>
      <c r="BC37" s="245"/>
      <c r="BD37" s="245"/>
      <c r="BE37" s="245"/>
      <c r="BF37" s="245"/>
      <c r="BG37" s="245"/>
      <c r="BH37" s="245"/>
      <c r="BI37" s="245"/>
      <c r="BJ37" s="245"/>
      <c r="BK37" s="141"/>
      <c r="BL37" s="246" t="str">
        <f>IF(AND($CN$9&lt;&gt;"",CQ37="本工事費"),IF(AND(CN37=0,CP37="共通仮設費",CQ37="本工事費"),$CN$9,IF(CV37&lt;&gt;"",CV37,"")),IF(AND(CN37=0,CP37="共通仮設費"),CN49,IF(CV37&lt;&gt;"",CV37,"")))</f>
        <v/>
      </c>
      <c r="BM37" s="247"/>
      <c r="BN37" s="247"/>
      <c r="BO37" s="247"/>
      <c r="BP37" s="247"/>
      <c r="BQ37" s="247"/>
      <c r="BR37" s="247"/>
      <c r="BS37" s="247"/>
      <c r="BT37" s="247"/>
      <c r="BU37" s="247"/>
      <c r="BV37" s="247"/>
      <c r="BW37" s="247"/>
      <c r="BX37" s="247"/>
      <c r="BY37" s="141"/>
      <c r="BZ37" s="139"/>
      <c r="CA37" s="140"/>
      <c r="CB37" s="140"/>
      <c r="CC37" s="140"/>
      <c r="CD37" s="140"/>
      <c r="CE37" s="140"/>
      <c r="CF37" s="141"/>
      <c r="CI37" s="143"/>
    </row>
    <row r="38" spans="5:87" ht="21" customHeight="1"/>
    <row r="39" spans="5:87" ht="21" customHeight="1"/>
    <row r="40" spans="5:87" ht="21" customHeight="1">
      <c r="AV40" s="142"/>
    </row>
    <row r="41" spans="5:87" ht="9" customHeight="1">
      <c r="AV41" s="142"/>
    </row>
    <row r="42" spans="5:87" ht="9" customHeight="1">
      <c r="AV42" s="142"/>
    </row>
    <row r="43" spans="5:87" ht="9" customHeight="1"/>
    <row r="44" spans="5:87" ht="9" customHeight="1"/>
    <row r="45" spans="5:87" ht="24.95" customHeight="1">
      <c r="H45" s="136" t="s">
        <v>266</v>
      </c>
    </row>
    <row r="46" spans="5:87"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</row>
    <row r="49" spans="5:87" ht="28.5" customHeight="1">
      <c r="H49" s="254" t="s">
        <v>308</v>
      </c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6"/>
      <c r="AH49" s="251" t="s">
        <v>267</v>
      </c>
      <c r="AI49" s="252"/>
      <c r="AJ49" s="252"/>
      <c r="AK49" s="252"/>
      <c r="AL49" s="252"/>
      <c r="AM49" s="252"/>
      <c r="AN49" s="252"/>
      <c r="AO49" s="252"/>
      <c r="AP49" s="252"/>
      <c r="AQ49" s="252"/>
      <c r="AR49" s="253"/>
      <c r="AS49" s="251" t="s">
        <v>264</v>
      </c>
      <c r="AT49" s="252"/>
      <c r="AU49" s="252"/>
      <c r="AV49" s="252"/>
      <c r="AW49" s="252"/>
      <c r="AX49" s="252"/>
      <c r="AY49" s="252"/>
      <c r="AZ49" s="253"/>
      <c r="BA49" s="251" t="s">
        <v>307</v>
      </c>
      <c r="BB49" s="252"/>
      <c r="BC49" s="252"/>
      <c r="BD49" s="252"/>
      <c r="BE49" s="252"/>
      <c r="BF49" s="252"/>
      <c r="BG49" s="252"/>
      <c r="BH49" s="252"/>
      <c r="BI49" s="252"/>
      <c r="BJ49" s="252"/>
      <c r="BK49" s="253"/>
      <c r="BL49" s="251" t="s">
        <v>306</v>
      </c>
      <c r="BM49" s="252"/>
      <c r="BN49" s="252"/>
      <c r="BO49" s="252"/>
      <c r="BP49" s="252"/>
      <c r="BQ49" s="252"/>
      <c r="BR49" s="252"/>
      <c r="BS49" s="252"/>
      <c r="BT49" s="252"/>
      <c r="BU49" s="252"/>
      <c r="BV49" s="252"/>
      <c r="BW49" s="252"/>
      <c r="BX49" s="252"/>
      <c r="BY49" s="253"/>
      <c r="BZ49" s="251" t="s">
        <v>265</v>
      </c>
      <c r="CA49" s="252"/>
      <c r="CB49" s="252"/>
      <c r="CC49" s="252"/>
      <c r="CD49" s="252"/>
      <c r="CE49" s="252"/>
      <c r="CF49" s="253"/>
    </row>
    <row r="50" spans="5:87" ht="28.5" customHeight="1">
      <c r="E50" s="138"/>
      <c r="H50" s="182" t="str">
        <f t="shared" ref="H50:H68" si="10">IF(AND($CN50=0,$CQ50="契約保証費"),"契約保証費計",IF(AND($CN50=0,$CQ50="工事合計"),"工事費計",IF(CN50="","",IF(AND($CN50=0,$CO50=0,$CQ50="直接工事費")," 本工事費",
IF(AND($CN50=0,$CP50="共通仮設費")," 直接工事費",
IF($CN50&lt;&gt;0,"",$CQ50))))))</f>
        <v/>
      </c>
      <c r="I50" s="183" t="str">
        <f t="shared" ref="I50:I68" si="11">IF($CN50=1,$CQ50,"")</f>
        <v/>
      </c>
      <c r="J50" s="183" t="str">
        <f t="shared" ref="J50:J68" si="12">IF($CN50=2,$CQ50,"")</f>
        <v/>
      </c>
      <c r="K50" s="183" t="str">
        <f t="shared" ref="K50:K68" si="13">IF($CN50=3,$CQ50,"")</f>
        <v/>
      </c>
      <c r="L50" s="183" t="str">
        <f t="shared" ref="L50:L68" si="14">IF($CN50=4,$CQ50,"")</f>
        <v/>
      </c>
      <c r="M50" s="183" t="str">
        <f t="shared" ref="M50:M68" si="15">IF($CN50=5,$CQ50,"")</f>
        <v/>
      </c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4"/>
      <c r="AH50" s="244" t="str">
        <f>+IF(CS50="","",IF(INT(CS50),INT(CS50),"0"))</f>
        <v/>
      </c>
      <c r="AI50" s="245"/>
      <c r="AJ50" s="245"/>
      <c r="AK50" s="245"/>
      <c r="AL50" s="245"/>
      <c r="AM50" s="245"/>
      <c r="AN50" s="245"/>
      <c r="AO50" s="245"/>
      <c r="AP50" s="241" t="str">
        <f>+IF(CS50="","",IF(CS50-INT(CS50),CS50-INT(CS50),""))</f>
        <v/>
      </c>
      <c r="AQ50" s="241"/>
      <c r="AR50" s="242"/>
      <c r="AS50" s="248" t="str">
        <f t="shared" ref="AS50:AS68" si="16">IF(CT50&lt;&gt;"",CT50,"")</f>
        <v/>
      </c>
      <c r="AT50" s="249"/>
      <c r="AU50" s="249"/>
      <c r="AV50" s="249"/>
      <c r="AW50" s="249"/>
      <c r="AX50" s="249"/>
      <c r="AY50" s="249"/>
      <c r="AZ50" s="250"/>
      <c r="BA50" s="244" t="str">
        <f t="shared" ref="BA50:BA68" si="17">IF(CU50&lt;&gt;"",CU50,"")</f>
        <v/>
      </c>
      <c r="BB50" s="245"/>
      <c r="BC50" s="245"/>
      <c r="BD50" s="245"/>
      <c r="BE50" s="245"/>
      <c r="BF50" s="245"/>
      <c r="BG50" s="245"/>
      <c r="BH50" s="245"/>
      <c r="BI50" s="245"/>
      <c r="BJ50" s="245"/>
      <c r="BK50" s="141"/>
      <c r="BL50" s="246" t="str">
        <f>IF(AND($CN$9&lt;&gt;"",CQ50="本工事費"),IF(AND(CN50=0,CP50="共通仮設費",CQ50="本工事費"),$CN$9,IF(CV50&lt;&gt;"",CV50,"")),IF(AND(CN50=0,CP50="共通仮設費"),CN49,IF(CV50&lt;&gt;"",CV50,"")))</f>
        <v/>
      </c>
      <c r="BM50" s="247"/>
      <c r="BN50" s="247"/>
      <c r="BO50" s="247"/>
      <c r="BP50" s="247"/>
      <c r="BQ50" s="247"/>
      <c r="BR50" s="247"/>
      <c r="BS50" s="247"/>
      <c r="BT50" s="247"/>
      <c r="BU50" s="247"/>
      <c r="BV50" s="247"/>
      <c r="BW50" s="247"/>
      <c r="BX50" s="247"/>
      <c r="BY50" s="141"/>
      <c r="BZ50" s="139"/>
      <c r="CA50" s="140"/>
      <c r="CB50" s="140"/>
      <c r="CC50" s="140"/>
      <c r="CD50" s="140"/>
      <c r="CE50" s="140"/>
      <c r="CF50" s="141"/>
      <c r="CI50" s="138"/>
    </row>
    <row r="51" spans="5:87" ht="28.5" customHeight="1">
      <c r="E51" s="138"/>
      <c r="H51" s="182" t="str">
        <f t="shared" si="10"/>
        <v/>
      </c>
      <c r="I51" s="183" t="str">
        <f t="shared" si="11"/>
        <v/>
      </c>
      <c r="J51" s="183" t="str">
        <f t="shared" si="12"/>
        <v/>
      </c>
      <c r="K51" s="183" t="str">
        <f t="shared" si="13"/>
        <v/>
      </c>
      <c r="L51" s="183" t="str">
        <f t="shared" si="14"/>
        <v/>
      </c>
      <c r="M51" s="183" t="str">
        <f t="shared" si="15"/>
        <v/>
      </c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4"/>
      <c r="AH51" s="244" t="str">
        <f t="shared" ref="AH51:AH68" si="18">+IF(CS51="","",IF(INT(CS51),INT(CS51),"0"))</f>
        <v/>
      </c>
      <c r="AI51" s="245"/>
      <c r="AJ51" s="245"/>
      <c r="AK51" s="245"/>
      <c r="AL51" s="245"/>
      <c r="AM51" s="245"/>
      <c r="AN51" s="245"/>
      <c r="AO51" s="245"/>
      <c r="AP51" s="241" t="str">
        <f t="shared" ref="AP51:AP68" si="19">+IF(CS51="","",IF(CS51-INT(CS51),CS51-INT(CS51),""))</f>
        <v/>
      </c>
      <c r="AQ51" s="241"/>
      <c r="AR51" s="242"/>
      <c r="AS51" s="248" t="str">
        <f t="shared" si="16"/>
        <v/>
      </c>
      <c r="AT51" s="249"/>
      <c r="AU51" s="249"/>
      <c r="AV51" s="249"/>
      <c r="AW51" s="249"/>
      <c r="AX51" s="249"/>
      <c r="AY51" s="249"/>
      <c r="AZ51" s="250"/>
      <c r="BA51" s="244" t="str">
        <f t="shared" si="17"/>
        <v/>
      </c>
      <c r="BB51" s="245"/>
      <c r="BC51" s="245"/>
      <c r="BD51" s="245"/>
      <c r="BE51" s="245"/>
      <c r="BF51" s="245"/>
      <c r="BG51" s="245"/>
      <c r="BH51" s="245"/>
      <c r="BI51" s="245"/>
      <c r="BJ51" s="245"/>
      <c r="BK51" s="141"/>
      <c r="BL51" s="246" t="str">
        <f>IF(AND($CN$9&lt;&gt;"",CQ51="本工事費"),IF(AND(CN51=0,CP51="共通仮設費",CQ51="本工事費"),$CN$9,IF(CV51&lt;&gt;"",CV51,"")),IF(AND(CN51=0,CP51="共通仮設費"),CN49,IF(CV51&lt;&gt;"",CV51,"")))</f>
        <v/>
      </c>
      <c r="BM51" s="247"/>
      <c r="BN51" s="247"/>
      <c r="BO51" s="247"/>
      <c r="BP51" s="247"/>
      <c r="BQ51" s="247"/>
      <c r="BR51" s="247"/>
      <c r="BS51" s="247"/>
      <c r="BT51" s="247"/>
      <c r="BU51" s="247"/>
      <c r="BV51" s="247"/>
      <c r="BW51" s="247"/>
      <c r="BX51" s="247"/>
      <c r="BY51" s="141"/>
      <c r="BZ51" s="139"/>
      <c r="CA51" s="140"/>
      <c r="CB51" s="140"/>
      <c r="CC51" s="140"/>
      <c r="CD51" s="140"/>
      <c r="CE51" s="140"/>
      <c r="CF51" s="141"/>
      <c r="CI51" s="138"/>
    </row>
    <row r="52" spans="5:87" ht="28.5" customHeight="1">
      <c r="H52" s="182" t="str">
        <f t="shared" si="10"/>
        <v/>
      </c>
      <c r="I52" s="183" t="str">
        <f t="shared" si="11"/>
        <v/>
      </c>
      <c r="J52" s="183" t="str">
        <f t="shared" si="12"/>
        <v/>
      </c>
      <c r="K52" s="183" t="str">
        <f t="shared" si="13"/>
        <v/>
      </c>
      <c r="L52" s="183" t="str">
        <f t="shared" si="14"/>
        <v/>
      </c>
      <c r="M52" s="183" t="str">
        <f t="shared" si="15"/>
        <v/>
      </c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4"/>
      <c r="AH52" s="244" t="str">
        <f t="shared" si="18"/>
        <v/>
      </c>
      <c r="AI52" s="245"/>
      <c r="AJ52" s="245"/>
      <c r="AK52" s="245"/>
      <c r="AL52" s="245"/>
      <c r="AM52" s="245"/>
      <c r="AN52" s="245"/>
      <c r="AO52" s="245"/>
      <c r="AP52" s="241" t="str">
        <f t="shared" si="19"/>
        <v/>
      </c>
      <c r="AQ52" s="241"/>
      <c r="AR52" s="242"/>
      <c r="AS52" s="248" t="str">
        <f t="shared" si="16"/>
        <v/>
      </c>
      <c r="AT52" s="249"/>
      <c r="AU52" s="249"/>
      <c r="AV52" s="249"/>
      <c r="AW52" s="249"/>
      <c r="AX52" s="249"/>
      <c r="AY52" s="249"/>
      <c r="AZ52" s="250"/>
      <c r="BA52" s="244" t="str">
        <f t="shared" si="17"/>
        <v/>
      </c>
      <c r="BB52" s="245"/>
      <c r="BC52" s="245"/>
      <c r="BD52" s="245"/>
      <c r="BE52" s="245"/>
      <c r="BF52" s="245"/>
      <c r="BG52" s="245"/>
      <c r="BH52" s="245"/>
      <c r="BI52" s="245"/>
      <c r="BJ52" s="245"/>
      <c r="BK52" s="141"/>
      <c r="BL52" s="246" t="str">
        <f>IF(AND($CN$9&lt;&gt;"",CQ52="本工事費"),IF(AND(CN52=0,CP52="共通仮設費",CQ52="本工事費"),$CN$9,IF(CV52&lt;&gt;"",CV52,"")),IF(AND(CN52=0,CP52="共通仮設費"),CN49,IF(CV52&lt;&gt;"",CV52,"")))</f>
        <v/>
      </c>
      <c r="BM52" s="247"/>
      <c r="BN52" s="247"/>
      <c r="BO52" s="247"/>
      <c r="BP52" s="247"/>
      <c r="BQ52" s="247"/>
      <c r="BR52" s="247"/>
      <c r="BS52" s="247"/>
      <c r="BT52" s="247"/>
      <c r="BU52" s="247"/>
      <c r="BV52" s="247"/>
      <c r="BW52" s="247"/>
      <c r="BX52" s="247"/>
      <c r="BY52" s="141"/>
      <c r="BZ52" s="139"/>
      <c r="CA52" s="140"/>
      <c r="CB52" s="140"/>
      <c r="CC52" s="140"/>
      <c r="CD52" s="140"/>
      <c r="CE52" s="140"/>
      <c r="CF52" s="141"/>
    </row>
    <row r="53" spans="5:87" ht="28.5" customHeight="1">
      <c r="H53" s="182" t="str">
        <f t="shared" si="10"/>
        <v/>
      </c>
      <c r="I53" s="183" t="str">
        <f t="shared" si="11"/>
        <v/>
      </c>
      <c r="J53" s="183" t="str">
        <f t="shared" si="12"/>
        <v/>
      </c>
      <c r="K53" s="183" t="str">
        <f t="shared" si="13"/>
        <v/>
      </c>
      <c r="L53" s="183" t="str">
        <f t="shared" si="14"/>
        <v/>
      </c>
      <c r="M53" s="183" t="str">
        <f t="shared" si="15"/>
        <v/>
      </c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4"/>
      <c r="AH53" s="244" t="str">
        <f t="shared" si="18"/>
        <v/>
      </c>
      <c r="AI53" s="245"/>
      <c r="AJ53" s="245"/>
      <c r="AK53" s="245"/>
      <c r="AL53" s="245"/>
      <c r="AM53" s="245"/>
      <c r="AN53" s="245"/>
      <c r="AO53" s="245"/>
      <c r="AP53" s="241" t="str">
        <f t="shared" si="19"/>
        <v/>
      </c>
      <c r="AQ53" s="241"/>
      <c r="AR53" s="242"/>
      <c r="AS53" s="248" t="str">
        <f t="shared" si="16"/>
        <v/>
      </c>
      <c r="AT53" s="249"/>
      <c r="AU53" s="249"/>
      <c r="AV53" s="249"/>
      <c r="AW53" s="249"/>
      <c r="AX53" s="249"/>
      <c r="AY53" s="249"/>
      <c r="AZ53" s="250"/>
      <c r="BA53" s="244" t="str">
        <f t="shared" si="17"/>
        <v/>
      </c>
      <c r="BB53" s="245"/>
      <c r="BC53" s="245"/>
      <c r="BD53" s="245"/>
      <c r="BE53" s="245"/>
      <c r="BF53" s="245"/>
      <c r="BG53" s="245"/>
      <c r="BH53" s="245"/>
      <c r="BI53" s="245"/>
      <c r="BJ53" s="245"/>
      <c r="BK53" s="141"/>
      <c r="BL53" s="246" t="str">
        <f>IF(AND($CN$9&lt;&gt;"",CQ53="本工事費"),IF(AND(CN53=0,CP53="共通仮設費",CQ53="本工事費"),$CN$9,IF(CV53&lt;&gt;"",CV53,"")),IF(AND(CN53=0,CP53="共通仮設費"),CN49,IF(CV53&lt;&gt;"",CV53,"")))</f>
        <v/>
      </c>
      <c r="BM53" s="247"/>
      <c r="BN53" s="247"/>
      <c r="BO53" s="247"/>
      <c r="BP53" s="247"/>
      <c r="BQ53" s="247"/>
      <c r="BR53" s="247"/>
      <c r="BS53" s="247"/>
      <c r="BT53" s="247"/>
      <c r="BU53" s="247"/>
      <c r="BV53" s="247"/>
      <c r="BW53" s="247"/>
      <c r="BX53" s="247"/>
      <c r="BY53" s="141"/>
      <c r="BZ53" s="139"/>
      <c r="CA53" s="140"/>
      <c r="CB53" s="140"/>
      <c r="CC53" s="140"/>
      <c r="CD53" s="140"/>
      <c r="CE53" s="140"/>
      <c r="CF53" s="141"/>
    </row>
    <row r="54" spans="5:87" ht="28.5" customHeight="1">
      <c r="E54" s="142"/>
      <c r="H54" s="182" t="str">
        <f t="shared" si="10"/>
        <v/>
      </c>
      <c r="I54" s="183" t="str">
        <f t="shared" si="11"/>
        <v/>
      </c>
      <c r="J54" s="183" t="str">
        <f t="shared" si="12"/>
        <v/>
      </c>
      <c r="K54" s="183" t="str">
        <f t="shared" si="13"/>
        <v/>
      </c>
      <c r="L54" s="183" t="str">
        <f t="shared" si="14"/>
        <v/>
      </c>
      <c r="M54" s="183" t="str">
        <f t="shared" si="15"/>
        <v/>
      </c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4"/>
      <c r="AH54" s="244" t="str">
        <f t="shared" si="18"/>
        <v/>
      </c>
      <c r="AI54" s="245"/>
      <c r="AJ54" s="245"/>
      <c r="AK54" s="245"/>
      <c r="AL54" s="245"/>
      <c r="AM54" s="245"/>
      <c r="AN54" s="245"/>
      <c r="AO54" s="245"/>
      <c r="AP54" s="241" t="str">
        <f t="shared" si="19"/>
        <v/>
      </c>
      <c r="AQ54" s="241"/>
      <c r="AR54" s="242"/>
      <c r="AS54" s="248" t="str">
        <f t="shared" si="16"/>
        <v/>
      </c>
      <c r="AT54" s="249"/>
      <c r="AU54" s="249"/>
      <c r="AV54" s="249"/>
      <c r="AW54" s="249"/>
      <c r="AX54" s="249"/>
      <c r="AY54" s="249"/>
      <c r="AZ54" s="250"/>
      <c r="BA54" s="244" t="str">
        <f t="shared" si="17"/>
        <v/>
      </c>
      <c r="BB54" s="245"/>
      <c r="BC54" s="245"/>
      <c r="BD54" s="245"/>
      <c r="BE54" s="245"/>
      <c r="BF54" s="245"/>
      <c r="BG54" s="245"/>
      <c r="BH54" s="245"/>
      <c r="BI54" s="245"/>
      <c r="BJ54" s="245"/>
      <c r="BK54" s="141"/>
      <c r="BL54" s="246" t="str">
        <f>IF(AND($CN$9&lt;&gt;"",CQ54="本工事費"),IF(AND(CN54=0,CP54="共通仮設費",CQ54="本工事費"),$CN$9,IF(CV54&lt;&gt;"",CV54,"")),IF(AND(CN54=0,CP54="共通仮設費"),CN49,IF(CV54&lt;&gt;"",CV54,"")))</f>
        <v/>
      </c>
      <c r="BM54" s="247"/>
      <c r="BN54" s="247"/>
      <c r="BO54" s="247"/>
      <c r="BP54" s="247"/>
      <c r="BQ54" s="247"/>
      <c r="BR54" s="247"/>
      <c r="BS54" s="247"/>
      <c r="BT54" s="247"/>
      <c r="BU54" s="247"/>
      <c r="BV54" s="247"/>
      <c r="BW54" s="247"/>
      <c r="BX54" s="247"/>
      <c r="BY54" s="141"/>
      <c r="BZ54" s="139"/>
      <c r="CA54" s="140"/>
      <c r="CB54" s="140"/>
      <c r="CC54" s="140"/>
      <c r="CD54" s="140"/>
      <c r="CE54" s="140"/>
      <c r="CF54" s="141"/>
      <c r="CI54" s="142"/>
    </row>
    <row r="55" spans="5:87" ht="28.5" customHeight="1">
      <c r="E55" s="143"/>
      <c r="H55" s="182" t="str">
        <f t="shared" si="10"/>
        <v/>
      </c>
      <c r="I55" s="183" t="str">
        <f t="shared" si="11"/>
        <v/>
      </c>
      <c r="J55" s="183" t="str">
        <f t="shared" si="12"/>
        <v/>
      </c>
      <c r="K55" s="183" t="str">
        <f t="shared" si="13"/>
        <v/>
      </c>
      <c r="L55" s="183" t="str">
        <f t="shared" si="14"/>
        <v/>
      </c>
      <c r="M55" s="183" t="str">
        <f t="shared" si="15"/>
        <v/>
      </c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4"/>
      <c r="AH55" s="244" t="str">
        <f t="shared" si="18"/>
        <v/>
      </c>
      <c r="AI55" s="245"/>
      <c r="AJ55" s="245"/>
      <c r="AK55" s="245"/>
      <c r="AL55" s="245"/>
      <c r="AM55" s="245"/>
      <c r="AN55" s="245"/>
      <c r="AO55" s="245"/>
      <c r="AP55" s="241" t="str">
        <f t="shared" si="19"/>
        <v/>
      </c>
      <c r="AQ55" s="241"/>
      <c r="AR55" s="242"/>
      <c r="AS55" s="248" t="str">
        <f t="shared" si="16"/>
        <v/>
      </c>
      <c r="AT55" s="249"/>
      <c r="AU55" s="249"/>
      <c r="AV55" s="249"/>
      <c r="AW55" s="249"/>
      <c r="AX55" s="249"/>
      <c r="AY55" s="249"/>
      <c r="AZ55" s="250"/>
      <c r="BA55" s="244" t="str">
        <f t="shared" si="17"/>
        <v/>
      </c>
      <c r="BB55" s="245"/>
      <c r="BC55" s="245"/>
      <c r="BD55" s="245"/>
      <c r="BE55" s="245"/>
      <c r="BF55" s="245"/>
      <c r="BG55" s="245"/>
      <c r="BH55" s="245"/>
      <c r="BI55" s="245"/>
      <c r="BJ55" s="245"/>
      <c r="BK55" s="141"/>
      <c r="BL55" s="246" t="str">
        <f>IF(AND($CN$9&lt;&gt;"",CQ55="本工事費"),IF(AND(CN55=0,CP55="共通仮設費",CQ55="本工事費"),$CN$9,IF(CV55&lt;&gt;"",CV55,"")),IF(AND(CN55=0,CP55="共通仮設費"),CN49,IF(CV55&lt;&gt;"",CV55,"")))</f>
        <v/>
      </c>
      <c r="BM55" s="247"/>
      <c r="BN55" s="247"/>
      <c r="BO55" s="247"/>
      <c r="BP55" s="247"/>
      <c r="BQ55" s="247"/>
      <c r="BR55" s="247"/>
      <c r="BS55" s="247"/>
      <c r="BT55" s="247"/>
      <c r="BU55" s="247"/>
      <c r="BV55" s="247"/>
      <c r="BW55" s="247"/>
      <c r="BX55" s="247"/>
      <c r="BY55" s="141"/>
      <c r="BZ55" s="139"/>
      <c r="CA55" s="140"/>
      <c r="CB55" s="140"/>
      <c r="CC55" s="140"/>
      <c r="CD55" s="140"/>
      <c r="CE55" s="140"/>
      <c r="CF55" s="141"/>
      <c r="CI55" s="143"/>
    </row>
    <row r="56" spans="5:87" ht="28.5" customHeight="1">
      <c r="E56" s="143"/>
      <c r="H56" s="182" t="str">
        <f t="shared" si="10"/>
        <v/>
      </c>
      <c r="I56" s="183" t="str">
        <f t="shared" si="11"/>
        <v/>
      </c>
      <c r="J56" s="183" t="str">
        <f t="shared" si="12"/>
        <v/>
      </c>
      <c r="K56" s="183" t="str">
        <f t="shared" si="13"/>
        <v/>
      </c>
      <c r="L56" s="183" t="str">
        <f t="shared" si="14"/>
        <v/>
      </c>
      <c r="M56" s="183" t="str">
        <f t="shared" si="15"/>
        <v/>
      </c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4"/>
      <c r="AH56" s="244" t="str">
        <f t="shared" si="18"/>
        <v/>
      </c>
      <c r="AI56" s="245"/>
      <c r="AJ56" s="245"/>
      <c r="AK56" s="245"/>
      <c r="AL56" s="245"/>
      <c r="AM56" s="245"/>
      <c r="AN56" s="245"/>
      <c r="AO56" s="245"/>
      <c r="AP56" s="241" t="str">
        <f t="shared" si="19"/>
        <v/>
      </c>
      <c r="AQ56" s="241"/>
      <c r="AR56" s="242"/>
      <c r="AS56" s="248" t="str">
        <f t="shared" si="16"/>
        <v/>
      </c>
      <c r="AT56" s="249"/>
      <c r="AU56" s="249"/>
      <c r="AV56" s="249"/>
      <c r="AW56" s="249"/>
      <c r="AX56" s="249"/>
      <c r="AY56" s="249"/>
      <c r="AZ56" s="250"/>
      <c r="BA56" s="244" t="str">
        <f t="shared" si="17"/>
        <v/>
      </c>
      <c r="BB56" s="245"/>
      <c r="BC56" s="245"/>
      <c r="BD56" s="245"/>
      <c r="BE56" s="245"/>
      <c r="BF56" s="245"/>
      <c r="BG56" s="245"/>
      <c r="BH56" s="245"/>
      <c r="BI56" s="245"/>
      <c r="BJ56" s="245"/>
      <c r="BK56" s="141"/>
      <c r="BL56" s="246" t="str">
        <f>IF(AND($CN$9&lt;&gt;"",CQ56="本工事費"),IF(AND(CN56=0,CP56="共通仮設費",CQ56="本工事費"),$CN$9,IF(CV56&lt;&gt;"",CV56,"")),IF(AND(CN56=0,CP56="共通仮設費"),CN49,IF(CV56&lt;&gt;"",CV56,"")))</f>
        <v/>
      </c>
      <c r="BM56" s="247"/>
      <c r="BN56" s="247"/>
      <c r="BO56" s="247"/>
      <c r="BP56" s="247"/>
      <c r="BQ56" s="247"/>
      <c r="BR56" s="247"/>
      <c r="BS56" s="247"/>
      <c r="BT56" s="247"/>
      <c r="BU56" s="247"/>
      <c r="BV56" s="247"/>
      <c r="BW56" s="247"/>
      <c r="BX56" s="247"/>
      <c r="BY56" s="141"/>
      <c r="BZ56" s="139"/>
      <c r="CA56" s="140"/>
      <c r="CB56" s="140"/>
      <c r="CC56" s="140"/>
      <c r="CD56" s="140"/>
      <c r="CE56" s="140"/>
      <c r="CF56" s="141"/>
      <c r="CI56" s="143"/>
    </row>
    <row r="57" spans="5:87" ht="28.5" customHeight="1">
      <c r="E57" s="143"/>
      <c r="H57" s="182" t="str">
        <f t="shared" si="10"/>
        <v/>
      </c>
      <c r="I57" s="183" t="str">
        <f t="shared" si="11"/>
        <v/>
      </c>
      <c r="J57" s="183" t="str">
        <f t="shared" si="12"/>
        <v/>
      </c>
      <c r="K57" s="183" t="str">
        <f t="shared" si="13"/>
        <v/>
      </c>
      <c r="L57" s="183" t="str">
        <f t="shared" si="14"/>
        <v/>
      </c>
      <c r="M57" s="183" t="str">
        <f t="shared" si="15"/>
        <v/>
      </c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4"/>
      <c r="AH57" s="244" t="str">
        <f t="shared" si="18"/>
        <v/>
      </c>
      <c r="AI57" s="245"/>
      <c r="AJ57" s="245"/>
      <c r="AK57" s="245"/>
      <c r="AL57" s="245"/>
      <c r="AM57" s="245"/>
      <c r="AN57" s="245"/>
      <c r="AO57" s="245"/>
      <c r="AP57" s="241" t="str">
        <f t="shared" si="19"/>
        <v/>
      </c>
      <c r="AQ57" s="241"/>
      <c r="AR57" s="242"/>
      <c r="AS57" s="248" t="str">
        <f t="shared" si="16"/>
        <v/>
      </c>
      <c r="AT57" s="249"/>
      <c r="AU57" s="249"/>
      <c r="AV57" s="249"/>
      <c r="AW57" s="249"/>
      <c r="AX57" s="249"/>
      <c r="AY57" s="249"/>
      <c r="AZ57" s="250"/>
      <c r="BA57" s="244" t="str">
        <f t="shared" si="17"/>
        <v/>
      </c>
      <c r="BB57" s="245"/>
      <c r="BC57" s="245"/>
      <c r="BD57" s="245"/>
      <c r="BE57" s="245"/>
      <c r="BF57" s="245"/>
      <c r="BG57" s="245"/>
      <c r="BH57" s="245"/>
      <c r="BI57" s="245"/>
      <c r="BJ57" s="245"/>
      <c r="BK57" s="141"/>
      <c r="BL57" s="246" t="str">
        <f>IF(AND($CN$9&lt;&gt;"",CQ57="本工事費"),IF(AND(CN57=0,CP57="共通仮設費",CQ57="本工事費"),$CN$9,IF(CV57&lt;&gt;"",CV57,"")),IF(AND(CN57=0,CP57="共通仮設費"),CN49,IF(CV57&lt;&gt;"",CV57,"")))</f>
        <v/>
      </c>
      <c r="BM57" s="247"/>
      <c r="BN57" s="247"/>
      <c r="BO57" s="247"/>
      <c r="BP57" s="247"/>
      <c r="BQ57" s="247"/>
      <c r="BR57" s="247"/>
      <c r="BS57" s="247"/>
      <c r="BT57" s="247"/>
      <c r="BU57" s="247"/>
      <c r="BV57" s="247"/>
      <c r="BW57" s="247"/>
      <c r="BX57" s="247"/>
      <c r="BY57" s="141"/>
      <c r="BZ57" s="139"/>
      <c r="CA57" s="140"/>
      <c r="CB57" s="140"/>
      <c r="CC57" s="140"/>
      <c r="CD57" s="140"/>
      <c r="CE57" s="140"/>
      <c r="CF57" s="141"/>
      <c r="CI57" s="143"/>
    </row>
    <row r="58" spans="5:87" ht="28.5" customHeight="1">
      <c r="E58" s="143"/>
      <c r="H58" s="182" t="str">
        <f t="shared" si="10"/>
        <v/>
      </c>
      <c r="I58" s="183" t="str">
        <f t="shared" si="11"/>
        <v/>
      </c>
      <c r="J58" s="183" t="str">
        <f t="shared" si="12"/>
        <v/>
      </c>
      <c r="K58" s="183" t="str">
        <f t="shared" si="13"/>
        <v/>
      </c>
      <c r="L58" s="183" t="str">
        <f t="shared" si="14"/>
        <v/>
      </c>
      <c r="M58" s="183" t="str">
        <f t="shared" si="15"/>
        <v/>
      </c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4"/>
      <c r="AH58" s="244" t="str">
        <f t="shared" si="18"/>
        <v/>
      </c>
      <c r="AI58" s="245"/>
      <c r="AJ58" s="245"/>
      <c r="AK58" s="245"/>
      <c r="AL58" s="245"/>
      <c r="AM58" s="245"/>
      <c r="AN58" s="245"/>
      <c r="AO58" s="245"/>
      <c r="AP58" s="241" t="str">
        <f t="shared" si="19"/>
        <v/>
      </c>
      <c r="AQ58" s="241"/>
      <c r="AR58" s="242"/>
      <c r="AS58" s="248" t="str">
        <f t="shared" si="16"/>
        <v/>
      </c>
      <c r="AT58" s="249"/>
      <c r="AU58" s="249"/>
      <c r="AV58" s="249"/>
      <c r="AW58" s="249"/>
      <c r="AX58" s="249"/>
      <c r="AY58" s="249"/>
      <c r="AZ58" s="250"/>
      <c r="BA58" s="244" t="str">
        <f t="shared" si="17"/>
        <v/>
      </c>
      <c r="BB58" s="245"/>
      <c r="BC58" s="245"/>
      <c r="BD58" s="245"/>
      <c r="BE58" s="245"/>
      <c r="BF58" s="245"/>
      <c r="BG58" s="245"/>
      <c r="BH58" s="245"/>
      <c r="BI58" s="245"/>
      <c r="BJ58" s="245"/>
      <c r="BK58" s="141"/>
      <c r="BL58" s="246" t="str">
        <f>IF(AND($CN$9&lt;&gt;"",CQ58="本工事費"),IF(AND(CN58=0,CP58="共通仮設費",CQ58="本工事費"),$CN$9,IF(CV58&lt;&gt;"",CV58,"")),IF(AND(CN58=0,CP58="共通仮設費"),CN49,IF(CV58&lt;&gt;"",CV58,"")))</f>
        <v/>
      </c>
      <c r="BM58" s="247"/>
      <c r="BN58" s="247"/>
      <c r="BO58" s="247"/>
      <c r="BP58" s="247"/>
      <c r="BQ58" s="247"/>
      <c r="BR58" s="247"/>
      <c r="BS58" s="247"/>
      <c r="BT58" s="247"/>
      <c r="BU58" s="247"/>
      <c r="BV58" s="247"/>
      <c r="BW58" s="247"/>
      <c r="BX58" s="247"/>
      <c r="BY58" s="141"/>
      <c r="BZ58" s="139"/>
      <c r="CA58" s="140"/>
      <c r="CB58" s="140"/>
      <c r="CC58" s="140"/>
      <c r="CD58" s="140"/>
      <c r="CE58" s="140"/>
      <c r="CF58" s="141"/>
      <c r="CI58" s="143"/>
    </row>
    <row r="59" spans="5:87" ht="28.5" customHeight="1">
      <c r="E59" s="143"/>
      <c r="H59" s="182" t="str">
        <f t="shared" si="10"/>
        <v/>
      </c>
      <c r="I59" s="183" t="str">
        <f t="shared" si="11"/>
        <v/>
      </c>
      <c r="J59" s="183" t="str">
        <f t="shared" si="12"/>
        <v/>
      </c>
      <c r="K59" s="183" t="str">
        <f t="shared" si="13"/>
        <v/>
      </c>
      <c r="L59" s="183" t="str">
        <f t="shared" si="14"/>
        <v/>
      </c>
      <c r="M59" s="183" t="str">
        <f t="shared" si="15"/>
        <v/>
      </c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4"/>
      <c r="AH59" s="244" t="str">
        <f t="shared" si="18"/>
        <v/>
      </c>
      <c r="AI59" s="245"/>
      <c r="AJ59" s="245"/>
      <c r="AK59" s="245"/>
      <c r="AL59" s="245"/>
      <c r="AM59" s="245"/>
      <c r="AN59" s="245"/>
      <c r="AO59" s="245"/>
      <c r="AP59" s="241" t="str">
        <f t="shared" si="19"/>
        <v/>
      </c>
      <c r="AQ59" s="241"/>
      <c r="AR59" s="242"/>
      <c r="AS59" s="248" t="str">
        <f t="shared" si="16"/>
        <v/>
      </c>
      <c r="AT59" s="249"/>
      <c r="AU59" s="249"/>
      <c r="AV59" s="249"/>
      <c r="AW59" s="249"/>
      <c r="AX59" s="249"/>
      <c r="AY59" s="249"/>
      <c r="AZ59" s="250"/>
      <c r="BA59" s="244" t="str">
        <f t="shared" si="17"/>
        <v/>
      </c>
      <c r="BB59" s="245"/>
      <c r="BC59" s="245"/>
      <c r="BD59" s="245"/>
      <c r="BE59" s="245"/>
      <c r="BF59" s="245"/>
      <c r="BG59" s="245"/>
      <c r="BH59" s="245"/>
      <c r="BI59" s="245"/>
      <c r="BJ59" s="245"/>
      <c r="BK59" s="141"/>
      <c r="BL59" s="246" t="str">
        <f>IF(AND($CN$9&lt;&gt;"",CQ59="本工事費"),IF(AND(CN59=0,CP59="共通仮設費",CQ59="本工事費"),$CN$9,IF(CV59&lt;&gt;"",CV59,"")),IF(AND(CN59=0,CP59="共通仮設費"),CN49,IF(CV59&lt;&gt;"",CV59,"")))</f>
        <v/>
      </c>
      <c r="BM59" s="247"/>
      <c r="BN59" s="247"/>
      <c r="BO59" s="247"/>
      <c r="BP59" s="247"/>
      <c r="BQ59" s="247"/>
      <c r="BR59" s="247"/>
      <c r="BS59" s="247"/>
      <c r="BT59" s="247"/>
      <c r="BU59" s="247"/>
      <c r="BV59" s="247"/>
      <c r="BW59" s="247"/>
      <c r="BX59" s="247"/>
      <c r="BY59" s="141"/>
      <c r="BZ59" s="139"/>
      <c r="CA59" s="140"/>
      <c r="CB59" s="140"/>
      <c r="CC59" s="140"/>
      <c r="CD59" s="140"/>
      <c r="CE59" s="140"/>
      <c r="CF59" s="141"/>
      <c r="CI59" s="143"/>
    </row>
    <row r="60" spans="5:87" ht="28.5" customHeight="1">
      <c r="E60" s="143"/>
      <c r="H60" s="182" t="str">
        <f t="shared" si="10"/>
        <v/>
      </c>
      <c r="I60" s="183" t="str">
        <f t="shared" si="11"/>
        <v/>
      </c>
      <c r="J60" s="183" t="str">
        <f t="shared" si="12"/>
        <v/>
      </c>
      <c r="K60" s="183" t="str">
        <f t="shared" si="13"/>
        <v/>
      </c>
      <c r="L60" s="183" t="str">
        <f t="shared" si="14"/>
        <v/>
      </c>
      <c r="M60" s="183" t="str">
        <f t="shared" si="15"/>
        <v/>
      </c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4"/>
      <c r="AH60" s="244" t="str">
        <f t="shared" si="18"/>
        <v/>
      </c>
      <c r="AI60" s="245"/>
      <c r="AJ60" s="245"/>
      <c r="AK60" s="245"/>
      <c r="AL60" s="245"/>
      <c r="AM60" s="245"/>
      <c r="AN60" s="245"/>
      <c r="AO60" s="245"/>
      <c r="AP60" s="241" t="str">
        <f t="shared" si="19"/>
        <v/>
      </c>
      <c r="AQ60" s="241"/>
      <c r="AR60" s="242"/>
      <c r="AS60" s="248" t="str">
        <f t="shared" si="16"/>
        <v/>
      </c>
      <c r="AT60" s="249"/>
      <c r="AU60" s="249"/>
      <c r="AV60" s="249"/>
      <c r="AW60" s="249"/>
      <c r="AX60" s="249"/>
      <c r="AY60" s="249"/>
      <c r="AZ60" s="250"/>
      <c r="BA60" s="244" t="str">
        <f t="shared" si="17"/>
        <v/>
      </c>
      <c r="BB60" s="245"/>
      <c r="BC60" s="245"/>
      <c r="BD60" s="245"/>
      <c r="BE60" s="245"/>
      <c r="BF60" s="245"/>
      <c r="BG60" s="245"/>
      <c r="BH60" s="245"/>
      <c r="BI60" s="245"/>
      <c r="BJ60" s="245"/>
      <c r="BK60" s="141"/>
      <c r="BL60" s="246" t="str">
        <f>IF(AND($CN$9&lt;&gt;"",CQ60="本工事費"),IF(AND(CN60=0,CP60="共通仮設費",CQ60="本工事費"),$CN$9,IF(CV60&lt;&gt;"",CV60,"")),IF(AND(CN60=0,CP60="共通仮設費"),CN49,IF(CV60&lt;&gt;"",CV60,"")))</f>
        <v/>
      </c>
      <c r="BM60" s="247"/>
      <c r="BN60" s="247"/>
      <c r="BO60" s="247"/>
      <c r="BP60" s="247"/>
      <c r="BQ60" s="247"/>
      <c r="BR60" s="247"/>
      <c r="BS60" s="247"/>
      <c r="BT60" s="247"/>
      <c r="BU60" s="247"/>
      <c r="BV60" s="247"/>
      <c r="BW60" s="247"/>
      <c r="BX60" s="247"/>
      <c r="BY60" s="141"/>
      <c r="BZ60" s="139"/>
      <c r="CA60" s="140"/>
      <c r="CB60" s="140"/>
      <c r="CC60" s="140"/>
      <c r="CD60" s="140"/>
      <c r="CE60" s="140"/>
      <c r="CF60" s="141"/>
      <c r="CI60" s="143"/>
    </row>
    <row r="61" spans="5:87" ht="28.5" customHeight="1">
      <c r="E61" s="143"/>
      <c r="H61" s="182" t="str">
        <f t="shared" si="10"/>
        <v/>
      </c>
      <c r="I61" s="183" t="str">
        <f t="shared" si="11"/>
        <v/>
      </c>
      <c r="J61" s="183" t="str">
        <f t="shared" si="12"/>
        <v/>
      </c>
      <c r="K61" s="183" t="str">
        <f t="shared" si="13"/>
        <v/>
      </c>
      <c r="L61" s="183" t="str">
        <f t="shared" si="14"/>
        <v/>
      </c>
      <c r="M61" s="183" t="str">
        <f t="shared" si="15"/>
        <v/>
      </c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4"/>
      <c r="AH61" s="244" t="str">
        <f t="shared" si="18"/>
        <v/>
      </c>
      <c r="AI61" s="245"/>
      <c r="AJ61" s="245"/>
      <c r="AK61" s="245"/>
      <c r="AL61" s="245"/>
      <c r="AM61" s="245"/>
      <c r="AN61" s="245"/>
      <c r="AO61" s="245"/>
      <c r="AP61" s="241" t="str">
        <f t="shared" si="19"/>
        <v/>
      </c>
      <c r="AQ61" s="241"/>
      <c r="AR61" s="242"/>
      <c r="AS61" s="248" t="str">
        <f t="shared" si="16"/>
        <v/>
      </c>
      <c r="AT61" s="249"/>
      <c r="AU61" s="249"/>
      <c r="AV61" s="249"/>
      <c r="AW61" s="249"/>
      <c r="AX61" s="249"/>
      <c r="AY61" s="249"/>
      <c r="AZ61" s="250"/>
      <c r="BA61" s="244" t="str">
        <f t="shared" si="17"/>
        <v/>
      </c>
      <c r="BB61" s="245"/>
      <c r="BC61" s="245"/>
      <c r="BD61" s="245"/>
      <c r="BE61" s="245"/>
      <c r="BF61" s="245"/>
      <c r="BG61" s="245"/>
      <c r="BH61" s="245"/>
      <c r="BI61" s="245"/>
      <c r="BJ61" s="245"/>
      <c r="BK61" s="141"/>
      <c r="BL61" s="246" t="str">
        <f>IF(AND($CN$9&lt;&gt;"",CQ61="本工事費"),IF(AND(CN61=0,CP61="共通仮設費",CQ61="本工事費"),$CN$9,IF(CV61&lt;&gt;"",CV61,"")),IF(AND(CN61=0,CP61="共通仮設費"),CN49,IF(CV61&lt;&gt;"",CV61,"")))</f>
        <v/>
      </c>
      <c r="BM61" s="247"/>
      <c r="BN61" s="247"/>
      <c r="BO61" s="247"/>
      <c r="BP61" s="247"/>
      <c r="BQ61" s="247"/>
      <c r="BR61" s="247"/>
      <c r="BS61" s="247"/>
      <c r="BT61" s="247"/>
      <c r="BU61" s="247"/>
      <c r="BV61" s="247"/>
      <c r="BW61" s="247"/>
      <c r="BX61" s="247"/>
      <c r="BY61" s="141"/>
      <c r="BZ61" s="139"/>
      <c r="CA61" s="140"/>
      <c r="CB61" s="140"/>
      <c r="CC61" s="140"/>
      <c r="CD61" s="140"/>
      <c r="CE61" s="140"/>
      <c r="CF61" s="141"/>
      <c r="CI61" s="143"/>
    </row>
    <row r="62" spans="5:87" ht="28.5" customHeight="1">
      <c r="E62" s="143"/>
      <c r="H62" s="182" t="str">
        <f t="shared" si="10"/>
        <v/>
      </c>
      <c r="I62" s="183" t="str">
        <f t="shared" si="11"/>
        <v/>
      </c>
      <c r="J62" s="183" t="str">
        <f t="shared" si="12"/>
        <v/>
      </c>
      <c r="K62" s="183" t="str">
        <f t="shared" si="13"/>
        <v/>
      </c>
      <c r="L62" s="183" t="str">
        <f t="shared" si="14"/>
        <v/>
      </c>
      <c r="M62" s="183" t="str">
        <f t="shared" si="15"/>
        <v/>
      </c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4"/>
      <c r="AH62" s="244" t="str">
        <f t="shared" si="18"/>
        <v/>
      </c>
      <c r="AI62" s="245"/>
      <c r="AJ62" s="245"/>
      <c r="AK62" s="245"/>
      <c r="AL62" s="245"/>
      <c r="AM62" s="245"/>
      <c r="AN62" s="245"/>
      <c r="AO62" s="245"/>
      <c r="AP62" s="241" t="str">
        <f t="shared" si="19"/>
        <v/>
      </c>
      <c r="AQ62" s="241"/>
      <c r="AR62" s="242"/>
      <c r="AS62" s="248" t="str">
        <f t="shared" si="16"/>
        <v/>
      </c>
      <c r="AT62" s="249"/>
      <c r="AU62" s="249"/>
      <c r="AV62" s="249"/>
      <c r="AW62" s="249"/>
      <c r="AX62" s="249"/>
      <c r="AY62" s="249"/>
      <c r="AZ62" s="250"/>
      <c r="BA62" s="244" t="str">
        <f t="shared" si="17"/>
        <v/>
      </c>
      <c r="BB62" s="245"/>
      <c r="BC62" s="245"/>
      <c r="BD62" s="245"/>
      <c r="BE62" s="245"/>
      <c r="BF62" s="245"/>
      <c r="BG62" s="245"/>
      <c r="BH62" s="245"/>
      <c r="BI62" s="245"/>
      <c r="BJ62" s="245"/>
      <c r="BK62" s="141"/>
      <c r="BL62" s="246" t="str">
        <f>IF(AND($CN$9&lt;&gt;"",CQ62="本工事費"),IF(AND(CN62=0,CP62="共通仮設費",CQ62="本工事費"),$CN$9,IF(CV62&lt;&gt;"",CV62,"")),IF(AND(CN62=0,CP62="共通仮設費"),CN49,IF(CV62&lt;&gt;"",CV62,"")))</f>
        <v/>
      </c>
      <c r="BM62" s="247"/>
      <c r="BN62" s="247"/>
      <c r="BO62" s="247"/>
      <c r="BP62" s="247"/>
      <c r="BQ62" s="247"/>
      <c r="BR62" s="247"/>
      <c r="BS62" s="247"/>
      <c r="BT62" s="247"/>
      <c r="BU62" s="247"/>
      <c r="BV62" s="247"/>
      <c r="BW62" s="247"/>
      <c r="BX62" s="247"/>
      <c r="BY62" s="141"/>
      <c r="BZ62" s="139"/>
      <c r="CA62" s="140"/>
      <c r="CB62" s="140"/>
      <c r="CC62" s="140"/>
      <c r="CD62" s="140"/>
      <c r="CE62" s="140"/>
      <c r="CF62" s="141"/>
      <c r="CI62" s="143"/>
    </row>
    <row r="63" spans="5:87" ht="28.5" customHeight="1">
      <c r="E63" s="143"/>
      <c r="H63" s="182" t="str">
        <f t="shared" si="10"/>
        <v/>
      </c>
      <c r="I63" s="183" t="str">
        <f t="shared" si="11"/>
        <v/>
      </c>
      <c r="J63" s="183" t="str">
        <f t="shared" si="12"/>
        <v/>
      </c>
      <c r="K63" s="183" t="str">
        <f t="shared" si="13"/>
        <v/>
      </c>
      <c r="L63" s="183" t="str">
        <f t="shared" si="14"/>
        <v/>
      </c>
      <c r="M63" s="183" t="str">
        <f t="shared" si="15"/>
        <v/>
      </c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4"/>
      <c r="AH63" s="244" t="str">
        <f t="shared" si="18"/>
        <v/>
      </c>
      <c r="AI63" s="245"/>
      <c r="AJ63" s="245"/>
      <c r="AK63" s="245"/>
      <c r="AL63" s="245"/>
      <c r="AM63" s="245"/>
      <c r="AN63" s="245"/>
      <c r="AO63" s="245"/>
      <c r="AP63" s="241" t="str">
        <f t="shared" si="19"/>
        <v/>
      </c>
      <c r="AQ63" s="241"/>
      <c r="AR63" s="242"/>
      <c r="AS63" s="248" t="str">
        <f t="shared" si="16"/>
        <v/>
      </c>
      <c r="AT63" s="249"/>
      <c r="AU63" s="249"/>
      <c r="AV63" s="249"/>
      <c r="AW63" s="249"/>
      <c r="AX63" s="249"/>
      <c r="AY63" s="249"/>
      <c r="AZ63" s="250"/>
      <c r="BA63" s="244" t="str">
        <f t="shared" si="17"/>
        <v/>
      </c>
      <c r="BB63" s="245"/>
      <c r="BC63" s="245"/>
      <c r="BD63" s="245"/>
      <c r="BE63" s="245"/>
      <c r="BF63" s="245"/>
      <c r="BG63" s="245"/>
      <c r="BH63" s="245"/>
      <c r="BI63" s="245"/>
      <c r="BJ63" s="245"/>
      <c r="BK63" s="141"/>
      <c r="BL63" s="246" t="str">
        <f>IF(AND($CN$9&lt;&gt;"",CQ63="本工事費"),IF(AND(CN63=0,CP63="共通仮設費",CQ63="本工事費"),$CN$9,IF(CV63&lt;&gt;"",CV63,"")),IF(AND(CN63=0,CP63="共通仮設費"),CN49,IF(CV63&lt;&gt;"",CV63,"")))</f>
        <v/>
      </c>
      <c r="BM63" s="247"/>
      <c r="BN63" s="247"/>
      <c r="BO63" s="247"/>
      <c r="BP63" s="247"/>
      <c r="BQ63" s="247"/>
      <c r="BR63" s="247"/>
      <c r="BS63" s="247"/>
      <c r="BT63" s="247"/>
      <c r="BU63" s="247"/>
      <c r="BV63" s="247"/>
      <c r="BW63" s="247"/>
      <c r="BX63" s="247"/>
      <c r="BY63" s="141"/>
      <c r="BZ63" s="139"/>
      <c r="CA63" s="140"/>
      <c r="CB63" s="140"/>
      <c r="CC63" s="140"/>
      <c r="CD63" s="140"/>
      <c r="CE63" s="140"/>
      <c r="CF63" s="141"/>
      <c r="CI63" s="143"/>
    </row>
    <row r="64" spans="5:87" ht="28.5" customHeight="1">
      <c r="E64" s="143"/>
      <c r="H64" s="182" t="str">
        <f t="shared" si="10"/>
        <v/>
      </c>
      <c r="I64" s="183" t="str">
        <f t="shared" si="11"/>
        <v/>
      </c>
      <c r="J64" s="183" t="str">
        <f t="shared" si="12"/>
        <v/>
      </c>
      <c r="K64" s="183" t="str">
        <f t="shared" si="13"/>
        <v/>
      </c>
      <c r="L64" s="183" t="str">
        <f t="shared" si="14"/>
        <v/>
      </c>
      <c r="M64" s="183" t="str">
        <f t="shared" si="15"/>
        <v/>
      </c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4"/>
      <c r="AH64" s="244" t="str">
        <f t="shared" si="18"/>
        <v/>
      </c>
      <c r="AI64" s="245"/>
      <c r="AJ64" s="245"/>
      <c r="AK64" s="245"/>
      <c r="AL64" s="245"/>
      <c r="AM64" s="245"/>
      <c r="AN64" s="245"/>
      <c r="AO64" s="245"/>
      <c r="AP64" s="241" t="str">
        <f t="shared" si="19"/>
        <v/>
      </c>
      <c r="AQ64" s="241"/>
      <c r="AR64" s="242"/>
      <c r="AS64" s="248" t="str">
        <f t="shared" si="16"/>
        <v/>
      </c>
      <c r="AT64" s="249"/>
      <c r="AU64" s="249"/>
      <c r="AV64" s="249"/>
      <c r="AW64" s="249"/>
      <c r="AX64" s="249"/>
      <c r="AY64" s="249"/>
      <c r="AZ64" s="250"/>
      <c r="BA64" s="244" t="str">
        <f t="shared" si="17"/>
        <v/>
      </c>
      <c r="BB64" s="245"/>
      <c r="BC64" s="245"/>
      <c r="BD64" s="245"/>
      <c r="BE64" s="245"/>
      <c r="BF64" s="245"/>
      <c r="BG64" s="245"/>
      <c r="BH64" s="245"/>
      <c r="BI64" s="245"/>
      <c r="BJ64" s="245"/>
      <c r="BK64" s="141"/>
      <c r="BL64" s="246" t="str">
        <f>IF(AND($CN$9&lt;&gt;"",CQ64="本工事費"),IF(AND(CN64=0,CP64="共通仮設費",CQ64="本工事費"),$CN$9,IF(CV64&lt;&gt;"",CV64,"")),IF(AND(CN64=0,CP64="共通仮設費"),CN49,IF(CV64&lt;&gt;"",CV64,"")))</f>
        <v/>
      </c>
      <c r="BM64" s="247"/>
      <c r="BN64" s="247"/>
      <c r="BO64" s="247"/>
      <c r="BP64" s="247"/>
      <c r="BQ64" s="247"/>
      <c r="BR64" s="247"/>
      <c r="BS64" s="247"/>
      <c r="BT64" s="247"/>
      <c r="BU64" s="247"/>
      <c r="BV64" s="247"/>
      <c r="BW64" s="247"/>
      <c r="BX64" s="247"/>
      <c r="BY64" s="141"/>
      <c r="BZ64" s="139"/>
      <c r="CA64" s="140"/>
      <c r="CB64" s="140"/>
      <c r="CC64" s="140"/>
      <c r="CD64" s="140"/>
      <c r="CE64" s="140"/>
      <c r="CF64" s="141"/>
      <c r="CI64" s="143"/>
    </row>
    <row r="65" spans="5:87" ht="28.5" customHeight="1">
      <c r="E65" s="143"/>
      <c r="H65" s="182" t="str">
        <f t="shared" si="10"/>
        <v/>
      </c>
      <c r="I65" s="183" t="str">
        <f t="shared" si="11"/>
        <v/>
      </c>
      <c r="J65" s="183" t="str">
        <f t="shared" si="12"/>
        <v/>
      </c>
      <c r="K65" s="183" t="str">
        <f t="shared" si="13"/>
        <v/>
      </c>
      <c r="L65" s="183" t="str">
        <f t="shared" si="14"/>
        <v/>
      </c>
      <c r="M65" s="183" t="str">
        <f t="shared" si="15"/>
        <v/>
      </c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4"/>
      <c r="AH65" s="244" t="str">
        <f t="shared" si="18"/>
        <v/>
      </c>
      <c r="AI65" s="245"/>
      <c r="AJ65" s="245"/>
      <c r="AK65" s="245"/>
      <c r="AL65" s="245"/>
      <c r="AM65" s="245"/>
      <c r="AN65" s="245"/>
      <c r="AO65" s="245"/>
      <c r="AP65" s="241" t="str">
        <f t="shared" si="19"/>
        <v/>
      </c>
      <c r="AQ65" s="241"/>
      <c r="AR65" s="242"/>
      <c r="AS65" s="248" t="str">
        <f t="shared" si="16"/>
        <v/>
      </c>
      <c r="AT65" s="249"/>
      <c r="AU65" s="249"/>
      <c r="AV65" s="249"/>
      <c r="AW65" s="249"/>
      <c r="AX65" s="249"/>
      <c r="AY65" s="249"/>
      <c r="AZ65" s="250"/>
      <c r="BA65" s="244" t="str">
        <f t="shared" si="17"/>
        <v/>
      </c>
      <c r="BB65" s="245"/>
      <c r="BC65" s="245"/>
      <c r="BD65" s="245"/>
      <c r="BE65" s="245"/>
      <c r="BF65" s="245"/>
      <c r="BG65" s="245"/>
      <c r="BH65" s="245"/>
      <c r="BI65" s="245"/>
      <c r="BJ65" s="245"/>
      <c r="BK65" s="141"/>
      <c r="BL65" s="246" t="str">
        <f>IF(AND($CN$9&lt;&gt;"",CQ65="本工事費"),IF(AND(CN65=0,CP65="共通仮設費",CQ65="本工事費"),$CN$9,IF(CV65&lt;&gt;"",CV65,"")),IF(AND(CN65=0,CP65="共通仮設費"),CN49,IF(CV65&lt;&gt;"",CV65,"")))</f>
        <v/>
      </c>
      <c r="BM65" s="247"/>
      <c r="BN65" s="247"/>
      <c r="BO65" s="247"/>
      <c r="BP65" s="247"/>
      <c r="BQ65" s="247"/>
      <c r="BR65" s="247"/>
      <c r="BS65" s="247"/>
      <c r="BT65" s="247"/>
      <c r="BU65" s="247"/>
      <c r="BV65" s="247"/>
      <c r="BW65" s="247"/>
      <c r="BX65" s="247"/>
      <c r="BY65" s="141"/>
      <c r="BZ65" s="139"/>
      <c r="CA65" s="140"/>
      <c r="CB65" s="140"/>
      <c r="CC65" s="140"/>
      <c r="CD65" s="140"/>
      <c r="CE65" s="140"/>
      <c r="CF65" s="141"/>
      <c r="CI65" s="143"/>
    </row>
    <row r="66" spans="5:87" ht="28.5" customHeight="1">
      <c r="E66" s="143"/>
      <c r="H66" s="182" t="str">
        <f t="shared" si="10"/>
        <v/>
      </c>
      <c r="I66" s="183" t="str">
        <f t="shared" si="11"/>
        <v/>
      </c>
      <c r="J66" s="183" t="str">
        <f t="shared" si="12"/>
        <v/>
      </c>
      <c r="K66" s="183" t="str">
        <f t="shared" si="13"/>
        <v/>
      </c>
      <c r="L66" s="183" t="str">
        <f t="shared" si="14"/>
        <v/>
      </c>
      <c r="M66" s="183" t="str">
        <f t="shared" si="15"/>
        <v/>
      </c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4"/>
      <c r="AH66" s="244" t="str">
        <f t="shared" si="18"/>
        <v/>
      </c>
      <c r="AI66" s="245"/>
      <c r="AJ66" s="245"/>
      <c r="AK66" s="245"/>
      <c r="AL66" s="245"/>
      <c r="AM66" s="245"/>
      <c r="AN66" s="245"/>
      <c r="AO66" s="245"/>
      <c r="AP66" s="241" t="str">
        <f t="shared" si="19"/>
        <v/>
      </c>
      <c r="AQ66" s="241"/>
      <c r="AR66" s="242"/>
      <c r="AS66" s="248" t="str">
        <f t="shared" si="16"/>
        <v/>
      </c>
      <c r="AT66" s="249"/>
      <c r="AU66" s="249"/>
      <c r="AV66" s="249"/>
      <c r="AW66" s="249"/>
      <c r="AX66" s="249"/>
      <c r="AY66" s="249"/>
      <c r="AZ66" s="250"/>
      <c r="BA66" s="244" t="str">
        <f t="shared" si="17"/>
        <v/>
      </c>
      <c r="BB66" s="245"/>
      <c r="BC66" s="245"/>
      <c r="BD66" s="245"/>
      <c r="BE66" s="245"/>
      <c r="BF66" s="245"/>
      <c r="BG66" s="245"/>
      <c r="BH66" s="245"/>
      <c r="BI66" s="245"/>
      <c r="BJ66" s="245"/>
      <c r="BK66" s="141"/>
      <c r="BL66" s="246" t="str">
        <f>IF(AND($CN$9&lt;&gt;"",CQ66="本工事費"),IF(AND(CN66=0,CP66="共通仮設費",CQ66="本工事費"),$CN$9,IF(CV66&lt;&gt;"",CV66,"")),IF(AND(CN66=0,CP66="共通仮設費"),CN49,IF(CV66&lt;&gt;"",CV66,"")))</f>
        <v/>
      </c>
      <c r="BM66" s="247"/>
      <c r="BN66" s="247"/>
      <c r="BO66" s="247"/>
      <c r="BP66" s="247"/>
      <c r="BQ66" s="247"/>
      <c r="BR66" s="247"/>
      <c r="BS66" s="247"/>
      <c r="BT66" s="247"/>
      <c r="BU66" s="247"/>
      <c r="BV66" s="247"/>
      <c r="BW66" s="247"/>
      <c r="BX66" s="247"/>
      <c r="BY66" s="141"/>
      <c r="BZ66" s="139"/>
      <c r="CA66" s="140"/>
      <c r="CB66" s="140"/>
      <c r="CC66" s="140"/>
      <c r="CD66" s="140"/>
      <c r="CE66" s="140"/>
      <c r="CF66" s="141"/>
      <c r="CI66" s="143"/>
    </row>
    <row r="67" spans="5:87" ht="28.5" customHeight="1">
      <c r="E67" s="143"/>
      <c r="H67" s="182" t="str">
        <f t="shared" si="10"/>
        <v/>
      </c>
      <c r="I67" s="183" t="str">
        <f t="shared" si="11"/>
        <v/>
      </c>
      <c r="J67" s="183" t="str">
        <f t="shared" si="12"/>
        <v/>
      </c>
      <c r="K67" s="183" t="str">
        <f t="shared" si="13"/>
        <v/>
      </c>
      <c r="L67" s="183" t="str">
        <f t="shared" si="14"/>
        <v/>
      </c>
      <c r="M67" s="183" t="str">
        <f t="shared" si="15"/>
        <v/>
      </c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4"/>
      <c r="AH67" s="244" t="str">
        <f t="shared" si="18"/>
        <v/>
      </c>
      <c r="AI67" s="245"/>
      <c r="AJ67" s="245"/>
      <c r="AK67" s="245"/>
      <c r="AL67" s="245"/>
      <c r="AM67" s="245"/>
      <c r="AN67" s="245"/>
      <c r="AO67" s="245"/>
      <c r="AP67" s="241" t="str">
        <f t="shared" si="19"/>
        <v/>
      </c>
      <c r="AQ67" s="241"/>
      <c r="AR67" s="242"/>
      <c r="AS67" s="248" t="str">
        <f t="shared" si="16"/>
        <v/>
      </c>
      <c r="AT67" s="249"/>
      <c r="AU67" s="249"/>
      <c r="AV67" s="249"/>
      <c r="AW67" s="249"/>
      <c r="AX67" s="249"/>
      <c r="AY67" s="249"/>
      <c r="AZ67" s="250"/>
      <c r="BA67" s="244" t="str">
        <f t="shared" si="17"/>
        <v/>
      </c>
      <c r="BB67" s="245"/>
      <c r="BC67" s="245"/>
      <c r="BD67" s="245"/>
      <c r="BE67" s="245"/>
      <c r="BF67" s="245"/>
      <c r="BG67" s="245"/>
      <c r="BH67" s="245"/>
      <c r="BI67" s="245"/>
      <c r="BJ67" s="245"/>
      <c r="BK67" s="141"/>
      <c r="BL67" s="246" t="str">
        <f>IF(AND($CN$9&lt;&gt;"",CQ67="本工事費"),IF(AND(CN67=0,CP67="共通仮設費",CQ67="本工事費"),$CN$9,IF(CV67&lt;&gt;"",CV67,"")),IF(AND(CN67=0,CP67="共通仮設費"),CN49,IF(CV67&lt;&gt;"",CV67,"")))</f>
        <v/>
      </c>
      <c r="BM67" s="247"/>
      <c r="BN67" s="247"/>
      <c r="BO67" s="247"/>
      <c r="BP67" s="247"/>
      <c r="BQ67" s="247"/>
      <c r="BR67" s="247"/>
      <c r="BS67" s="247"/>
      <c r="BT67" s="247"/>
      <c r="BU67" s="247"/>
      <c r="BV67" s="247"/>
      <c r="BW67" s="247"/>
      <c r="BX67" s="247"/>
      <c r="BY67" s="141"/>
      <c r="BZ67" s="139"/>
      <c r="CA67" s="140"/>
      <c r="CB67" s="140"/>
      <c r="CC67" s="140"/>
      <c r="CD67" s="140"/>
      <c r="CE67" s="140"/>
      <c r="CF67" s="141"/>
      <c r="CI67" s="143"/>
    </row>
    <row r="68" spans="5:87" ht="28.5" customHeight="1">
      <c r="E68" s="143"/>
      <c r="H68" s="182" t="str">
        <f t="shared" si="10"/>
        <v/>
      </c>
      <c r="I68" s="183" t="str">
        <f t="shared" si="11"/>
        <v/>
      </c>
      <c r="J68" s="183" t="str">
        <f t="shared" si="12"/>
        <v/>
      </c>
      <c r="K68" s="183" t="str">
        <f t="shared" si="13"/>
        <v/>
      </c>
      <c r="L68" s="183" t="str">
        <f t="shared" si="14"/>
        <v/>
      </c>
      <c r="M68" s="183" t="str">
        <f t="shared" si="15"/>
        <v/>
      </c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4"/>
      <c r="AH68" s="244" t="str">
        <f t="shared" si="18"/>
        <v/>
      </c>
      <c r="AI68" s="245"/>
      <c r="AJ68" s="245"/>
      <c r="AK68" s="245"/>
      <c r="AL68" s="245"/>
      <c r="AM68" s="245"/>
      <c r="AN68" s="245"/>
      <c r="AO68" s="245"/>
      <c r="AP68" s="241" t="str">
        <f t="shared" si="19"/>
        <v/>
      </c>
      <c r="AQ68" s="241"/>
      <c r="AR68" s="242"/>
      <c r="AS68" s="248" t="str">
        <f t="shared" si="16"/>
        <v/>
      </c>
      <c r="AT68" s="249"/>
      <c r="AU68" s="249"/>
      <c r="AV68" s="249"/>
      <c r="AW68" s="249"/>
      <c r="AX68" s="249"/>
      <c r="AY68" s="249"/>
      <c r="AZ68" s="250"/>
      <c r="BA68" s="244" t="str">
        <f t="shared" si="17"/>
        <v/>
      </c>
      <c r="BB68" s="245"/>
      <c r="BC68" s="245"/>
      <c r="BD68" s="245"/>
      <c r="BE68" s="245"/>
      <c r="BF68" s="245"/>
      <c r="BG68" s="245"/>
      <c r="BH68" s="245"/>
      <c r="BI68" s="245"/>
      <c r="BJ68" s="245"/>
      <c r="BK68" s="141"/>
      <c r="BL68" s="246" t="str">
        <f>IF(AND($CN$9&lt;&gt;"",CQ68="本工事費"),IF(AND(CN68=0,CP68="共通仮設費",CQ68="本工事費"),$CN$9,IF(CV68&lt;&gt;"",CV68,"")),IF(AND(CN68=0,CP68="共通仮設費"),CN49,IF(CV68&lt;&gt;"",CV68,"")))</f>
        <v/>
      </c>
      <c r="BM68" s="247"/>
      <c r="BN68" s="247"/>
      <c r="BO68" s="247"/>
      <c r="BP68" s="247"/>
      <c r="BQ68" s="247"/>
      <c r="BR68" s="247"/>
      <c r="BS68" s="247"/>
      <c r="BT68" s="247"/>
      <c r="BU68" s="247"/>
      <c r="BV68" s="247"/>
      <c r="BW68" s="247"/>
      <c r="BX68" s="247"/>
      <c r="BY68" s="141"/>
      <c r="BZ68" s="139"/>
      <c r="CA68" s="140"/>
      <c r="CB68" s="140"/>
      <c r="CC68" s="140"/>
      <c r="CD68" s="140"/>
      <c r="CE68" s="140"/>
      <c r="CF68" s="141"/>
      <c r="CI68" s="143"/>
    </row>
    <row r="69" spans="5:87" ht="15.75" customHeight="1">
      <c r="E69" s="143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6"/>
      <c r="AI69" s="186"/>
      <c r="AJ69" s="186"/>
      <c r="AK69" s="186"/>
      <c r="AL69" s="186"/>
      <c r="AM69" s="186"/>
      <c r="AN69" s="186"/>
      <c r="AO69" s="186"/>
      <c r="AP69" s="187"/>
      <c r="AQ69" s="187"/>
      <c r="AR69" s="187"/>
      <c r="AS69" s="188"/>
      <c r="AT69" s="188"/>
      <c r="AU69" s="188"/>
      <c r="AV69" s="188"/>
      <c r="AW69" s="188"/>
      <c r="AX69" s="188"/>
      <c r="AY69" s="188"/>
      <c r="AZ69" s="188"/>
      <c r="BA69" s="186"/>
      <c r="BB69" s="186"/>
      <c r="BC69" s="186"/>
      <c r="BD69" s="186"/>
      <c r="BE69" s="186"/>
      <c r="BF69" s="186"/>
      <c r="BG69" s="186"/>
      <c r="BH69" s="186"/>
      <c r="BI69" s="186"/>
      <c r="BJ69" s="186"/>
      <c r="BK69" s="189"/>
      <c r="BL69" s="190"/>
      <c r="BM69" s="190"/>
      <c r="BN69" s="190"/>
      <c r="BO69" s="190"/>
      <c r="BP69" s="190"/>
      <c r="BQ69" s="190"/>
      <c r="BR69" s="190"/>
      <c r="BS69" s="190"/>
      <c r="BT69" s="190"/>
      <c r="BU69" s="190"/>
      <c r="BV69" s="190"/>
      <c r="BW69" s="190"/>
      <c r="BX69" s="190"/>
      <c r="BY69" s="189"/>
      <c r="BZ69" s="189"/>
      <c r="CA69" s="189"/>
      <c r="CB69" s="189"/>
      <c r="CC69" s="189"/>
      <c r="CD69" s="189"/>
      <c r="CE69" s="189"/>
      <c r="CF69" s="189"/>
      <c r="CI69" s="143"/>
    </row>
    <row r="70" spans="5:87" ht="15" customHeight="1">
      <c r="E70" s="143"/>
      <c r="H70" s="191" t="s">
        <v>309</v>
      </c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6"/>
      <c r="AI70" s="186"/>
      <c r="AJ70" s="186"/>
      <c r="AK70" s="186"/>
      <c r="AL70" s="186"/>
      <c r="AM70" s="186"/>
      <c r="AN70" s="186"/>
      <c r="AO70" s="186"/>
      <c r="AP70" s="187"/>
      <c r="AQ70" s="187"/>
      <c r="AR70" s="187"/>
      <c r="AS70" s="188"/>
      <c r="AT70" s="188"/>
      <c r="AU70" s="188"/>
      <c r="AV70" s="188"/>
      <c r="AW70" s="188"/>
      <c r="AX70" s="188"/>
      <c r="AY70" s="188"/>
      <c r="AZ70" s="188"/>
      <c r="BA70" s="186"/>
      <c r="BB70" s="186"/>
      <c r="BC70" s="186"/>
      <c r="BD70" s="186"/>
      <c r="BE70" s="186"/>
      <c r="BF70" s="186"/>
      <c r="BG70" s="186"/>
      <c r="BH70" s="186"/>
      <c r="BI70" s="186"/>
      <c r="BJ70" s="186"/>
      <c r="BK70" s="189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89"/>
      <c r="BZ70" s="189"/>
      <c r="CA70" s="189"/>
      <c r="CB70" s="189"/>
      <c r="CC70" s="189"/>
      <c r="CD70" s="189"/>
      <c r="CE70" s="189"/>
      <c r="CF70" s="189"/>
      <c r="CI70" s="143"/>
    </row>
    <row r="71" spans="5:87" ht="6.75" customHeight="1">
      <c r="E71" s="143"/>
      <c r="I71" s="191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6"/>
      <c r="AI71" s="186"/>
      <c r="AJ71" s="186"/>
      <c r="AK71" s="186"/>
      <c r="AL71" s="186"/>
      <c r="AM71" s="186"/>
      <c r="AN71" s="186"/>
      <c r="AO71" s="186"/>
      <c r="AP71" s="187"/>
      <c r="AQ71" s="187"/>
      <c r="AR71" s="187"/>
      <c r="AS71" s="188"/>
      <c r="AT71" s="188"/>
      <c r="AU71" s="188"/>
      <c r="AV71" s="188"/>
      <c r="AW71" s="188"/>
      <c r="AX71" s="188"/>
      <c r="AY71" s="188"/>
      <c r="AZ71" s="188"/>
      <c r="BA71" s="186"/>
      <c r="BB71" s="186"/>
      <c r="BC71" s="186"/>
      <c r="BD71" s="186"/>
      <c r="BE71" s="186"/>
      <c r="BF71" s="186"/>
      <c r="BG71" s="186"/>
      <c r="BH71" s="186"/>
      <c r="BI71" s="186"/>
      <c r="BJ71" s="186"/>
      <c r="BK71" s="189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89"/>
      <c r="BZ71" s="189"/>
      <c r="CA71" s="189"/>
      <c r="CB71" s="189"/>
      <c r="CC71" s="189"/>
      <c r="CD71" s="189"/>
      <c r="CE71" s="189"/>
      <c r="CF71" s="189"/>
      <c r="CI71" s="143"/>
    </row>
    <row r="72" spans="5:87" ht="15" customHeight="1">
      <c r="E72" s="143"/>
      <c r="H72" s="191" t="s">
        <v>313</v>
      </c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6"/>
      <c r="AI72" s="186"/>
      <c r="AJ72" s="186"/>
      <c r="AK72" s="186"/>
      <c r="AL72" s="186"/>
      <c r="AM72" s="186"/>
      <c r="AN72" s="186"/>
      <c r="AO72" s="186"/>
      <c r="AP72" s="187"/>
      <c r="AQ72" s="187"/>
      <c r="AR72" s="187"/>
      <c r="AS72" s="188"/>
      <c r="AT72" s="188"/>
      <c r="AU72" s="188"/>
      <c r="AV72" s="188"/>
      <c r="AW72" s="188"/>
      <c r="AX72" s="188"/>
      <c r="AY72" s="188"/>
      <c r="AZ72" s="188"/>
      <c r="BA72" s="186"/>
      <c r="BB72" s="186"/>
      <c r="BC72" s="186"/>
      <c r="BD72" s="186"/>
      <c r="BE72" s="186"/>
      <c r="BF72" s="186"/>
      <c r="BG72" s="186"/>
      <c r="BH72" s="186"/>
      <c r="BI72" s="186"/>
      <c r="BJ72" s="186"/>
      <c r="BK72" s="189"/>
      <c r="BL72" s="190"/>
      <c r="BM72" s="190"/>
      <c r="BN72" s="190"/>
      <c r="BO72" s="190"/>
      <c r="BP72" s="190"/>
      <c r="BQ72" s="190"/>
      <c r="BR72" s="190"/>
      <c r="BS72" s="190"/>
      <c r="BT72" s="190"/>
      <c r="BU72" s="190"/>
      <c r="BV72" s="190"/>
      <c r="BW72" s="190"/>
      <c r="BX72" s="190"/>
      <c r="BY72" s="189"/>
      <c r="BZ72" s="189"/>
      <c r="CA72" s="189"/>
      <c r="CB72" s="189"/>
      <c r="CC72" s="189"/>
      <c r="CD72" s="189"/>
      <c r="CE72" s="189"/>
      <c r="CF72" s="189"/>
      <c r="CI72" s="143"/>
    </row>
    <row r="73" spans="5:87" ht="6.75" customHeight="1">
      <c r="E73" s="143"/>
      <c r="I73" s="191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6"/>
      <c r="AI73" s="186"/>
      <c r="AJ73" s="186"/>
      <c r="AK73" s="186"/>
      <c r="AL73" s="186"/>
      <c r="AM73" s="186"/>
      <c r="AN73" s="186"/>
      <c r="AO73" s="186"/>
      <c r="AP73" s="187"/>
      <c r="AQ73" s="187"/>
      <c r="AR73" s="187"/>
      <c r="AS73" s="188"/>
      <c r="AT73" s="188"/>
      <c r="AU73" s="188"/>
      <c r="AV73" s="188"/>
      <c r="AW73" s="188"/>
      <c r="AX73" s="188"/>
      <c r="AY73" s="188"/>
      <c r="AZ73" s="188"/>
      <c r="BA73" s="186"/>
      <c r="BB73" s="186"/>
      <c r="BC73" s="186"/>
      <c r="BD73" s="186"/>
      <c r="BE73" s="186"/>
      <c r="BF73" s="186"/>
      <c r="BG73" s="186"/>
      <c r="BH73" s="186"/>
      <c r="BI73" s="186"/>
      <c r="BJ73" s="186"/>
      <c r="BK73" s="189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89"/>
      <c r="BZ73" s="189"/>
      <c r="CA73" s="189"/>
      <c r="CB73" s="189"/>
      <c r="CC73" s="189"/>
      <c r="CD73" s="189"/>
      <c r="CE73" s="189"/>
      <c r="CF73" s="189"/>
      <c r="CI73" s="143"/>
    </row>
    <row r="74" spans="5:87" ht="15" customHeight="1">
      <c r="E74" s="143"/>
      <c r="H74" s="193" t="s">
        <v>310</v>
      </c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6"/>
      <c r="AI74" s="186"/>
      <c r="AJ74" s="186"/>
      <c r="AK74" s="186"/>
      <c r="AL74" s="186"/>
      <c r="AM74" s="186"/>
      <c r="AN74" s="186"/>
      <c r="AO74" s="186"/>
      <c r="AP74" s="187"/>
      <c r="AQ74" s="187"/>
      <c r="AR74" s="187"/>
      <c r="AS74" s="188"/>
      <c r="AT74" s="188"/>
      <c r="AU74" s="188"/>
      <c r="AV74" s="188"/>
      <c r="AW74" s="188"/>
      <c r="AX74" s="188"/>
      <c r="AY74" s="188"/>
      <c r="AZ74" s="188"/>
      <c r="BA74" s="186"/>
      <c r="BB74" s="186"/>
      <c r="BC74" s="186"/>
      <c r="BD74" s="186"/>
      <c r="BE74" s="186"/>
      <c r="BF74" s="186"/>
      <c r="BG74" s="186"/>
      <c r="BH74" s="186"/>
      <c r="BI74" s="186"/>
      <c r="BJ74" s="186"/>
      <c r="BK74" s="189"/>
      <c r="BL74" s="190"/>
      <c r="BM74" s="190"/>
      <c r="BN74" s="190"/>
      <c r="BO74" s="190"/>
      <c r="BP74" s="190"/>
      <c r="BQ74" s="190"/>
      <c r="BR74" s="190"/>
      <c r="BS74" s="190"/>
      <c r="BT74" s="190"/>
      <c r="BU74" s="190"/>
      <c r="BV74" s="190"/>
      <c r="BW74" s="190"/>
      <c r="BX74" s="190"/>
      <c r="BY74" s="189"/>
      <c r="BZ74" s="189"/>
      <c r="CA74" s="189"/>
      <c r="CB74" s="189"/>
      <c r="CC74" s="189"/>
      <c r="CD74" s="189"/>
      <c r="CE74" s="189"/>
      <c r="CF74" s="189"/>
      <c r="CI74" s="143"/>
    </row>
    <row r="75" spans="5:87" ht="6.75" customHeight="1">
      <c r="E75" s="143"/>
      <c r="I75" s="193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6"/>
      <c r="AI75" s="186"/>
      <c r="AJ75" s="186"/>
      <c r="AK75" s="186"/>
      <c r="AL75" s="186"/>
      <c r="AM75" s="186"/>
      <c r="AN75" s="186"/>
      <c r="AO75" s="186"/>
      <c r="AP75" s="187"/>
      <c r="AQ75" s="187"/>
      <c r="AR75" s="187"/>
      <c r="AS75" s="188"/>
      <c r="AT75" s="188"/>
      <c r="AU75" s="188"/>
      <c r="AV75" s="188"/>
      <c r="AW75" s="188"/>
      <c r="AX75" s="188"/>
      <c r="AY75" s="188"/>
      <c r="AZ75" s="188"/>
      <c r="BA75" s="186"/>
      <c r="BB75" s="186"/>
      <c r="BC75" s="186"/>
      <c r="BD75" s="186"/>
      <c r="BE75" s="186"/>
      <c r="BF75" s="186"/>
      <c r="BG75" s="186"/>
      <c r="BH75" s="186"/>
      <c r="BI75" s="186"/>
      <c r="BJ75" s="186"/>
      <c r="BK75" s="189"/>
      <c r="BL75" s="190"/>
      <c r="BM75" s="190"/>
      <c r="BN75" s="190"/>
      <c r="BO75" s="190"/>
      <c r="BP75" s="190"/>
      <c r="BQ75" s="190"/>
      <c r="BR75" s="190"/>
      <c r="BS75" s="190"/>
      <c r="BT75" s="190"/>
      <c r="BU75" s="190"/>
      <c r="BV75" s="190"/>
      <c r="BW75" s="190"/>
      <c r="BX75" s="190"/>
      <c r="BY75" s="189"/>
      <c r="BZ75" s="189"/>
      <c r="CA75" s="189"/>
      <c r="CB75" s="189"/>
      <c r="CC75" s="189"/>
      <c r="CD75" s="189"/>
      <c r="CE75" s="189"/>
      <c r="CF75" s="189"/>
      <c r="CI75" s="143"/>
    </row>
    <row r="76" spans="5:87" ht="15" customHeight="1">
      <c r="E76" s="143"/>
      <c r="H76" s="193" t="s">
        <v>311</v>
      </c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6"/>
      <c r="AI76" s="186"/>
      <c r="AJ76" s="186"/>
      <c r="AK76" s="186"/>
      <c r="AL76" s="186"/>
      <c r="AM76" s="186"/>
      <c r="AN76" s="186"/>
      <c r="AO76" s="186"/>
      <c r="AP76" s="187"/>
      <c r="AQ76" s="187"/>
      <c r="AR76" s="187"/>
      <c r="AS76" s="188"/>
      <c r="AT76" s="188"/>
      <c r="AU76" s="188"/>
      <c r="AV76" s="188"/>
      <c r="AW76" s="188"/>
      <c r="AX76" s="188"/>
      <c r="AY76" s="188"/>
      <c r="AZ76" s="188"/>
      <c r="BA76" s="186"/>
      <c r="BB76" s="186"/>
      <c r="BC76" s="186"/>
      <c r="BD76" s="186"/>
      <c r="BE76" s="186"/>
      <c r="BF76" s="186"/>
      <c r="BG76" s="186"/>
      <c r="BH76" s="186"/>
      <c r="BI76" s="186"/>
      <c r="BJ76" s="186"/>
      <c r="BK76" s="189"/>
      <c r="BL76" s="190"/>
      <c r="BM76" s="190"/>
      <c r="BN76" s="190"/>
      <c r="BO76" s="190"/>
      <c r="BP76" s="190"/>
      <c r="BQ76" s="190"/>
      <c r="BR76" s="190"/>
      <c r="BS76" s="190"/>
      <c r="BT76" s="190"/>
      <c r="BU76" s="190"/>
      <c r="BV76" s="190"/>
      <c r="BW76" s="190"/>
      <c r="BX76" s="190"/>
      <c r="BY76" s="189"/>
      <c r="BZ76" s="189"/>
      <c r="CA76" s="189"/>
      <c r="CB76" s="189"/>
      <c r="CC76" s="189"/>
      <c r="CD76" s="189"/>
      <c r="CE76" s="189"/>
      <c r="CF76" s="189"/>
      <c r="CI76" s="143"/>
    </row>
    <row r="77" spans="5:87" ht="6.75" customHeight="1">
      <c r="E77" s="143"/>
      <c r="I77" s="193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6"/>
      <c r="AI77" s="186"/>
      <c r="AJ77" s="186"/>
      <c r="AK77" s="186"/>
      <c r="AL77" s="186"/>
      <c r="AM77" s="186"/>
      <c r="AN77" s="186"/>
      <c r="AO77" s="186"/>
      <c r="AP77" s="187"/>
      <c r="AQ77" s="187"/>
      <c r="AR77" s="187"/>
      <c r="AS77" s="188"/>
      <c r="AT77" s="188"/>
      <c r="AU77" s="188"/>
      <c r="AV77" s="188"/>
      <c r="AW77" s="188"/>
      <c r="AX77" s="188"/>
      <c r="AY77" s="188"/>
      <c r="AZ77" s="188"/>
      <c r="BA77" s="186"/>
      <c r="BB77" s="186"/>
      <c r="BC77" s="186"/>
      <c r="BD77" s="186"/>
      <c r="BE77" s="186"/>
      <c r="BF77" s="186"/>
      <c r="BG77" s="186"/>
      <c r="BH77" s="186"/>
      <c r="BI77" s="186"/>
      <c r="BJ77" s="186"/>
      <c r="BK77" s="189"/>
      <c r="BL77" s="190"/>
      <c r="BM77" s="190"/>
      <c r="BN77" s="190"/>
      <c r="BO77" s="190"/>
      <c r="BP77" s="190"/>
      <c r="BQ77" s="190"/>
      <c r="BR77" s="190"/>
      <c r="BS77" s="190"/>
      <c r="BT77" s="190"/>
      <c r="BU77" s="190"/>
      <c r="BV77" s="190"/>
      <c r="BW77" s="190"/>
      <c r="BX77" s="190"/>
      <c r="BY77" s="189"/>
      <c r="BZ77" s="189"/>
      <c r="CA77" s="189"/>
      <c r="CB77" s="189"/>
      <c r="CC77" s="189"/>
      <c r="CD77" s="189"/>
      <c r="CE77" s="189"/>
      <c r="CF77" s="189"/>
      <c r="CI77" s="143"/>
    </row>
    <row r="78" spans="5:87" ht="15" customHeight="1">
      <c r="H78" s="192" t="s">
        <v>312</v>
      </c>
    </row>
    <row r="79" spans="5:87" ht="40.700000000000003" customHeight="1"/>
    <row r="80" spans="5:87" ht="40.700000000000003" customHeight="1"/>
    <row r="81" ht="12" customHeight="1"/>
    <row r="82" ht="12" customHeight="1"/>
    <row r="83" ht="12" customHeight="1"/>
    <row r="84" ht="12" customHeight="1"/>
  </sheetData>
  <mergeCells count="167">
    <mergeCell ref="BL52:BX52"/>
    <mergeCell ref="BA53:BJ53"/>
    <mergeCell ref="BA68:BJ68"/>
    <mergeCell ref="BL68:BX68"/>
    <mergeCell ref="BA66:BJ66"/>
    <mergeCell ref="BL66:BX66"/>
    <mergeCell ref="BA61:BJ61"/>
    <mergeCell ref="BL61:BX61"/>
    <mergeCell ref="BA67:BJ67"/>
    <mergeCell ref="BL67:BX67"/>
    <mergeCell ref="BL65:BX65"/>
    <mergeCell ref="BA63:BJ63"/>
    <mergeCell ref="BA64:BJ64"/>
    <mergeCell ref="BL64:BX64"/>
    <mergeCell ref="BL54:BX54"/>
    <mergeCell ref="BL55:BX55"/>
    <mergeCell ref="BA56:BJ56"/>
    <mergeCell ref="BL56:BX56"/>
    <mergeCell ref="BA57:BJ57"/>
    <mergeCell ref="BL57:BX57"/>
    <mergeCell ref="AH59:AO59"/>
    <mergeCell ref="AS63:AZ63"/>
    <mergeCell ref="AH62:AO62"/>
    <mergeCell ref="AH63:AO63"/>
    <mergeCell ref="AH64:AO64"/>
    <mergeCell ref="BL63:BX63"/>
    <mergeCell ref="AH58:AO58"/>
    <mergeCell ref="BA50:BJ50"/>
    <mergeCell ref="BL50:BX50"/>
    <mergeCell ref="BA51:BJ51"/>
    <mergeCell ref="BL51:BX51"/>
    <mergeCell ref="BA62:BJ62"/>
    <mergeCell ref="BL62:BX62"/>
    <mergeCell ref="AS53:AZ53"/>
    <mergeCell ref="AP61:AR61"/>
    <mergeCell ref="AH52:AO52"/>
    <mergeCell ref="BL58:BX58"/>
    <mergeCell ref="BA59:BJ59"/>
    <mergeCell ref="BL59:BX59"/>
    <mergeCell ref="BA60:BJ60"/>
    <mergeCell ref="BL60:BX60"/>
    <mergeCell ref="AS62:AZ62"/>
    <mergeCell ref="BL53:BX53"/>
    <mergeCell ref="BA54:BJ54"/>
    <mergeCell ref="AS68:AZ68"/>
    <mergeCell ref="AS59:AZ59"/>
    <mergeCell ref="AS57:AZ57"/>
    <mergeCell ref="AS58:AZ58"/>
    <mergeCell ref="AS64:AZ64"/>
    <mergeCell ref="AS65:AZ65"/>
    <mergeCell ref="AS66:AZ66"/>
    <mergeCell ref="AS60:AZ60"/>
    <mergeCell ref="AS61:AZ61"/>
    <mergeCell ref="AS56:AZ56"/>
    <mergeCell ref="AS50:AZ50"/>
    <mergeCell ref="BA55:BJ55"/>
    <mergeCell ref="AS51:AZ51"/>
    <mergeCell ref="AS52:AZ52"/>
    <mergeCell ref="AS54:AZ54"/>
    <mergeCell ref="AS55:AZ55"/>
    <mergeCell ref="BA52:BJ52"/>
    <mergeCell ref="AS67:AZ67"/>
    <mergeCell ref="BA65:BJ65"/>
    <mergeCell ref="BA58:BJ58"/>
    <mergeCell ref="BA34:BJ34"/>
    <mergeCell ref="BA32:BJ32"/>
    <mergeCell ref="BK5:CD5"/>
    <mergeCell ref="BZ49:CF49"/>
    <mergeCell ref="BZ27:CF27"/>
    <mergeCell ref="BB8:CI8"/>
    <mergeCell ref="BB10:CI10"/>
    <mergeCell ref="AS28:AZ28"/>
    <mergeCell ref="BL49:BY49"/>
    <mergeCell ref="BA31:BJ31"/>
    <mergeCell ref="BL31:BX31"/>
    <mergeCell ref="BL34:BX34"/>
    <mergeCell ref="BL37:BX37"/>
    <mergeCell ref="AS33:AZ33"/>
    <mergeCell ref="AS34:AZ34"/>
    <mergeCell ref="BB12:CI12"/>
    <mergeCell ref="BA33:BJ33"/>
    <mergeCell ref="X18:CB18"/>
    <mergeCell ref="X19:CB19"/>
    <mergeCell ref="X21:CB21"/>
    <mergeCell ref="X24:CB24"/>
    <mergeCell ref="BL36:BX36"/>
    <mergeCell ref="AS27:AZ27"/>
    <mergeCell ref="BA27:BK27"/>
    <mergeCell ref="BL27:BY27"/>
    <mergeCell ref="AS29:AZ29"/>
    <mergeCell ref="AH28:AO28"/>
    <mergeCell ref="AH29:AO29"/>
    <mergeCell ref="AH30:AO30"/>
    <mergeCell ref="AH31:AO31"/>
    <mergeCell ref="AS30:AZ30"/>
    <mergeCell ref="BL30:BX30"/>
    <mergeCell ref="AS31:AZ31"/>
    <mergeCell ref="BA28:BJ28"/>
    <mergeCell ref="BL28:BX28"/>
    <mergeCell ref="BA29:BJ29"/>
    <mergeCell ref="BL29:BX29"/>
    <mergeCell ref="BA30:BJ30"/>
    <mergeCell ref="H27:AG27"/>
    <mergeCell ref="AH27:AR27"/>
    <mergeCell ref="AH36:AO36"/>
    <mergeCell ref="AH35:AO35"/>
    <mergeCell ref="AH32:AO32"/>
    <mergeCell ref="AP34:AR34"/>
    <mergeCell ref="AP35:AR35"/>
    <mergeCell ref="AH50:AO50"/>
    <mergeCell ref="AH51:AO51"/>
    <mergeCell ref="AH33:AO33"/>
    <mergeCell ref="AP33:AR33"/>
    <mergeCell ref="AH34:AO34"/>
    <mergeCell ref="H49:AG49"/>
    <mergeCell ref="AH49:AR49"/>
    <mergeCell ref="AH37:AO37"/>
    <mergeCell ref="AP36:AR36"/>
    <mergeCell ref="AP37:AR37"/>
    <mergeCell ref="AP64:AR64"/>
    <mergeCell ref="AP65:AR65"/>
    <mergeCell ref="AH65:AO65"/>
    <mergeCell ref="AH67:AO67"/>
    <mergeCell ref="BL32:BX32"/>
    <mergeCell ref="AH53:AO53"/>
    <mergeCell ref="AH54:AO54"/>
    <mergeCell ref="AH55:AO55"/>
    <mergeCell ref="AH56:AO56"/>
    <mergeCell ref="AH66:AO66"/>
    <mergeCell ref="AP55:AR55"/>
    <mergeCell ref="AP56:AR56"/>
    <mergeCell ref="AH57:AO57"/>
    <mergeCell ref="AS35:AZ35"/>
    <mergeCell ref="AS36:AZ36"/>
    <mergeCell ref="BL33:BX33"/>
    <mergeCell ref="AS32:AZ32"/>
    <mergeCell ref="AS49:AZ49"/>
    <mergeCell ref="BA49:BK49"/>
    <mergeCell ref="BA36:BJ36"/>
    <mergeCell ref="AS37:AZ37"/>
    <mergeCell ref="BA37:BJ37"/>
    <mergeCell ref="BA35:BJ35"/>
    <mergeCell ref="BL35:BX35"/>
    <mergeCell ref="A15:CL15"/>
    <mergeCell ref="AP68:AR68"/>
    <mergeCell ref="J23:CB23"/>
    <mergeCell ref="AH68:AO68"/>
    <mergeCell ref="AP28:AR28"/>
    <mergeCell ref="AP29:AR29"/>
    <mergeCell ref="AP30:AR30"/>
    <mergeCell ref="AP31:AR31"/>
    <mergeCell ref="AP32:AR32"/>
    <mergeCell ref="AP62:AR62"/>
    <mergeCell ref="AP51:AR51"/>
    <mergeCell ref="AP52:AR52"/>
    <mergeCell ref="AP53:AR53"/>
    <mergeCell ref="AP54:AR54"/>
    <mergeCell ref="AP50:AR50"/>
    <mergeCell ref="AP67:AR67"/>
    <mergeCell ref="AP57:AR57"/>
    <mergeCell ref="AP58:AR58"/>
    <mergeCell ref="AP59:AR59"/>
    <mergeCell ref="AP60:AR60"/>
    <mergeCell ref="AP66:AR66"/>
    <mergeCell ref="AH60:AO60"/>
    <mergeCell ref="AH61:AO61"/>
    <mergeCell ref="AP63:AR63"/>
  </mergeCells>
  <phoneticPr fontId="2"/>
  <pageMargins left="0" right="0" top="0.59055118110236227" bottom="0" header="0.31496062992125984" footer="0"/>
  <pageSetup paperSize="9" scale="97" orientation="portrait" r:id="rId1"/>
  <headerFooter alignWithMargins="0">
    <oddFooter>&amp;C頁&amp;P</oddFooter>
  </headerFooter>
  <rowBreaks count="1" manualBreakCount="1">
    <brk id="40" max="8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80"/>
  <sheetViews>
    <sheetView zoomScale="75" zoomScaleNormal="100" workbookViewId="0">
      <selection activeCell="G28" sqref="G28"/>
    </sheetView>
  </sheetViews>
  <sheetFormatPr defaultRowHeight="14.25"/>
  <cols>
    <col min="1" max="1" width="2.25" style="148" customWidth="1"/>
    <col min="2" max="2" width="26.625" style="148" customWidth="1"/>
    <col min="3" max="3" width="29.125" style="148" customWidth="1"/>
    <col min="4" max="4" width="6.625" style="148" customWidth="1"/>
    <col min="5" max="6" width="14.625" style="148" customWidth="1"/>
    <col min="7" max="7" width="18.625" style="148" customWidth="1"/>
    <col min="8" max="8" width="0" style="148" hidden="1" customWidth="1"/>
    <col min="9" max="9" width="8.625" style="148" customWidth="1"/>
    <col min="10" max="10" width="17.875" style="148" customWidth="1"/>
    <col min="11" max="11" width="1.625" style="148" customWidth="1"/>
    <col min="12" max="12" width="9" style="148"/>
    <col min="13" max="13" width="9" style="153"/>
    <col min="14" max="16384" width="9" style="115"/>
  </cols>
  <sheetData>
    <row r="1" spans="2:11" ht="5.25" customHeight="1"/>
    <row r="2" spans="2:11" ht="20.25" customHeight="1">
      <c r="B2" s="157"/>
      <c r="E2" s="151"/>
      <c r="I2" s="150"/>
      <c r="J2" s="158"/>
    </row>
    <row r="3" spans="2:11" ht="12.95" customHeight="1">
      <c r="B3" s="147"/>
      <c r="D3" s="265" t="s">
        <v>169</v>
      </c>
      <c r="E3" s="265"/>
      <c r="F3" s="265"/>
      <c r="H3" s="148" t="s">
        <v>170</v>
      </c>
      <c r="J3" s="149"/>
    </row>
    <row r="4" spans="2:11" ht="15" customHeight="1">
      <c r="B4" s="266"/>
      <c r="C4" s="266"/>
      <c r="D4" s="265"/>
      <c r="E4" s="265"/>
      <c r="F4" s="265"/>
      <c r="I4" s="150"/>
    </row>
    <row r="5" spans="2:11" ht="15" customHeight="1">
      <c r="B5" s="266"/>
      <c r="C5" s="266"/>
      <c r="D5" s="265"/>
      <c r="E5" s="265"/>
      <c r="F5" s="265"/>
      <c r="I5" s="150"/>
    </row>
    <row r="6" spans="2:11" ht="6" customHeight="1">
      <c r="E6" s="151"/>
      <c r="F6" s="152"/>
      <c r="H6" s="148" t="s">
        <v>170</v>
      </c>
      <c r="I6" s="150"/>
    </row>
    <row r="7" spans="2:11" ht="21.75" customHeight="1">
      <c r="B7" s="159" t="s">
        <v>171</v>
      </c>
      <c r="C7" s="159" t="s">
        <v>172</v>
      </c>
      <c r="D7" s="159" t="s">
        <v>173</v>
      </c>
      <c r="E7" s="160" t="s">
        <v>174</v>
      </c>
      <c r="F7" s="159" t="s">
        <v>175</v>
      </c>
      <c r="G7" s="159" t="s">
        <v>148</v>
      </c>
      <c r="H7" s="159"/>
      <c r="I7" s="267" t="s">
        <v>176</v>
      </c>
      <c r="J7" s="267"/>
      <c r="K7" s="159"/>
    </row>
    <row r="8" spans="2:11" ht="15" customHeight="1">
      <c r="B8" s="261"/>
      <c r="C8" s="263"/>
      <c r="D8" s="161"/>
      <c r="E8" s="162"/>
      <c r="F8" s="163"/>
      <c r="G8" s="163" t="str">
        <f t="shared" ref="G8:G13" si="0">IF(E8="","",+INT(E8*F8))</f>
        <v/>
      </c>
      <c r="H8" s="163"/>
      <c r="I8" s="164"/>
      <c r="J8" s="165"/>
    </row>
    <row r="9" spans="2:11" ht="15" customHeight="1">
      <c r="B9" s="262"/>
      <c r="C9" s="264"/>
      <c r="D9" s="161"/>
      <c r="E9" s="162"/>
      <c r="F9" s="163"/>
      <c r="G9" s="163" t="str">
        <f t="shared" si="0"/>
        <v/>
      </c>
      <c r="H9" s="163"/>
      <c r="I9" s="164"/>
      <c r="J9" s="166"/>
    </row>
    <row r="10" spans="2:11" ht="15" customHeight="1">
      <c r="B10" s="261"/>
      <c r="C10" s="263"/>
      <c r="D10" s="161"/>
      <c r="E10" s="162"/>
      <c r="F10" s="163"/>
      <c r="G10" s="163" t="str">
        <f t="shared" si="0"/>
        <v/>
      </c>
      <c r="H10" s="163"/>
      <c r="I10" s="164"/>
      <c r="J10" s="165"/>
    </row>
    <row r="11" spans="2:11" ht="15" customHeight="1">
      <c r="B11" s="262"/>
      <c r="C11" s="264"/>
      <c r="D11" s="161"/>
      <c r="E11" s="162"/>
      <c r="F11" s="163"/>
      <c r="G11" s="163" t="str">
        <f t="shared" si="0"/>
        <v/>
      </c>
      <c r="H11" s="163"/>
      <c r="I11" s="164"/>
      <c r="J11" s="166"/>
    </row>
    <row r="12" spans="2:11" ht="15" customHeight="1">
      <c r="B12" s="261"/>
      <c r="C12" s="263"/>
      <c r="D12" s="161"/>
      <c r="E12" s="162"/>
      <c r="F12" s="163"/>
      <c r="G12" s="163" t="str">
        <f t="shared" si="0"/>
        <v/>
      </c>
      <c r="H12" s="163"/>
      <c r="I12" s="164"/>
      <c r="J12" s="165"/>
    </row>
    <row r="13" spans="2:11" ht="15" customHeight="1">
      <c r="B13" s="262"/>
      <c r="C13" s="264"/>
      <c r="D13" s="161"/>
      <c r="E13" s="162"/>
      <c r="F13" s="163"/>
      <c r="G13" s="163" t="str">
        <f t="shared" si="0"/>
        <v/>
      </c>
      <c r="H13" s="163"/>
      <c r="I13" s="164"/>
      <c r="J13" s="166"/>
    </row>
    <row r="14" spans="2:11" ht="15" customHeight="1">
      <c r="B14" s="261"/>
      <c r="C14" s="263"/>
      <c r="D14" s="161"/>
      <c r="E14" s="162"/>
      <c r="F14" s="163"/>
      <c r="G14" s="163" t="str">
        <f t="shared" ref="G14:G37" si="1">IF(E14="","",+INT(E14*F14))</f>
        <v/>
      </c>
      <c r="H14" s="163"/>
      <c r="I14" s="164"/>
      <c r="J14" s="165"/>
    </row>
    <row r="15" spans="2:11" ht="15" customHeight="1">
      <c r="B15" s="262"/>
      <c r="C15" s="264"/>
      <c r="D15" s="161"/>
      <c r="E15" s="162"/>
      <c r="F15" s="163"/>
      <c r="G15" s="163" t="str">
        <f t="shared" si="1"/>
        <v/>
      </c>
      <c r="H15" s="163"/>
      <c r="I15" s="164"/>
      <c r="J15" s="166"/>
    </row>
    <row r="16" spans="2:11" ht="15" customHeight="1">
      <c r="B16" s="261"/>
      <c r="C16" s="263"/>
      <c r="D16" s="161"/>
      <c r="E16" s="162"/>
      <c r="F16" s="163"/>
      <c r="G16" s="163" t="str">
        <f t="shared" si="1"/>
        <v/>
      </c>
      <c r="H16" s="163"/>
      <c r="I16" s="164"/>
      <c r="J16" s="165"/>
    </row>
    <row r="17" spans="2:10" ht="15" customHeight="1">
      <c r="B17" s="262"/>
      <c r="C17" s="264"/>
      <c r="D17" s="161"/>
      <c r="E17" s="162"/>
      <c r="F17" s="163"/>
      <c r="G17" s="163" t="str">
        <f t="shared" si="1"/>
        <v/>
      </c>
      <c r="H17" s="163"/>
      <c r="I17" s="164"/>
      <c r="J17" s="166"/>
    </row>
    <row r="18" spans="2:10" ht="15" customHeight="1">
      <c r="B18" s="261"/>
      <c r="C18" s="263"/>
      <c r="D18" s="161"/>
      <c r="E18" s="162"/>
      <c r="F18" s="163"/>
      <c r="G18" s="163" t="str">
        <f t="shared" si="1"/>
        <v/>
      </c>
      <c r="H18" s="163"/>
      <c r="I18" s="164"/>
      <c r="J18" s="165"/>
    </row>
    <row r="19" spans="2:10" ht="15" customHeight="1">
      <c r="B19" s="262"/>
      <c r="C19" s="264"/>
      <c r="D19" s="161"/>
      <c r="E19" s="162"/>
      <c r="F19" s="163"/>
      <c r="G19" s="163" t="str">
        <f t="shared" si="1"/>
        <v/>
      </c>
      <c r="H19" s="163"/>
      <c r="I19" s="164"/>
      <c r="J19" s="166"/>
    </row>
    <row r="20" spans="2:10" ht="15" customHeight="1">
      <c r="B20" s="261"/>
      <c r="C20" s="263"/>
      <c r="D20" s="161"/>
      <c r="E20" s="162"/>
      <c r="F20" s="163"/>
      <c r="G20" s="163" t="str">
        <f t="shared" si="1"/>
        <v/>
      </c>
      <c r="H20" s="163"/>
      <c r="I20" s="164"/>
      <c r="J20" s="165"/>
    </row>
    <row r="21" spans="2:10" ht="15" customHeight="1">
      <c r="B21" s="262"/>
      <c r="C21" s="264"/>
      <c r="D21" s="161"/>
      <c r="E21" s="162"/>
      <c r="F21" s="163"/>
      <c r="G21" s="163" t="str">
        <f t="shared" si="1"/>
        <v/>
      </c>
      <c r="H21" s="163"/>
      <c r="I21" s="164"/>
      <c r="J21" s="166"/>
    </row>
    <row r="22" spans="2:10" ht="15" customHeight="1">
      <c r="B22" s="261"/>
      <c r="C22" s="263"/>
      <c r="D22" s="161"/>
      <c r="E22" s="162"/>
      <c r="F22" s="163"/>
      <c r="G22" s="163" t="str">
        <f t="shared" si="1"/>
        <v/>
      </c>
      <c r="H22" s="163"/>
      <c r="I22" s="164"/>
      <c r="J22" s="165"/>
    </row>
    <row r="23" spans="2:10" ht="15" customHeight="1">
      <c r="B23" s="262"/>
      <c r="C23" s="264"/>
      <c r="D23" s="161"/>
      <c r="E23" s="162"/>
      <c r="F23" s="163"/>
      <c r="G23" s="163" t="str">
        <f t="shared" si="1"/>
        <v/>
      </c>
      <c r="H23" s="163"/>
      <c r="I23" s="164"/>
      <c r="J23" s="166"/>
    </row>
    <row r="24" spans="2:10" ht="15" customHeight="1">
      <c r="B24" s="261"/>
      <c r="C24" s="263"/>
      <c r="D24" s="161"/>
      <c r="E24" s="162"/>
      <c r="F24" s="163"/>
      <c r="G24" s="163" t="str">
        <f t="shared" si="1"/>
        <v/>
      </c>
      <c r="H24" s="163"/>
      <c r="I24" s="164"/>
      <c r="J24" s="165"/>
    </row>
    <row r="25" spans="2:10" ht="15" customHeight="1">
      <c r="B25" s="262"/>
      <c r="C25" s="264"/>
      <c r="D25" s="161"/>
      <c r="E25" s="162"/>
      <c r="F25" s="163"/>
      <c r="G25" s="163" t="str">
        <f t="shared" si="1"/>
        <v/>
      </c>
      <c r="H25" s="163"/>
      <c r="I25" s="164"/>
      <c r="J25" s="166"/>
    </row>
    <row r="26" spans="2:10" ht="15" customHeight="1">
      <c r="B26" s="261"/>
      <c r="C26" s="263"/>
      <c r="D26" s="161"/>
      <c r="E26" s="162"/>
      <c r="F26" s="163"/>
      <c r="G26" s="163" t="str">
        <f t="shared" si="1"/>
        <v/>
      </c>
      <c r="H26" s="163"/>
      <c r="I26" s="164"/>
      <c r="J26" s="165"/>
    </row>
    <row r="27" spans="2:10" ht="15" customHeight="1">
      <c r="B27" s="262"/>
      <c r="C27" s="264"/>
      <c r="D27" s="161"/>
      <c r="E27" s="162"/>
      <c r="F27" s="163"/>
      <c r="G27" s="163" t="str">
        <f t="shared" si="1"/>
        <v/>
      </c>
      <c r="H27" s="163"/>
      <c r="I27" s="164"/>
      <c r="J27" s="166"/>
    </row>
    <row r="28" spans="2:10" ht="15" customHeight="1">
      <c r="B28" s="261"/>
      <c r="C28" s="263"/>
      <c r="D28" s="161"/>
      <c r="E28" s="162"/>
      <c r="F28" s="163"/>
      <c r="G28" s="163" t="str">
        <f t="shared" si="1"/>
        <v/>
      </c>
      <c r="H28" s="163"/>
      <c r="I28" s="164"/>
      <c r="J28" s="165"/>
    </row>
    <row r="29" spans="2:10" ht="15" customHeight="1">
      <c r="B29" s="262"/>
      <c r="C29" s="264"/>
      <c r="D29" s="161"/>
      <c r="E29" s="162"/>
      <c r="F29" s="163"/>
      <c r="G29" s="163" t="str">
        <f t="shared" si="1"/>
        <v/>
      </c>
      <c r="H29" s="163"/>
      <c r="I29" s="164"/>
      <c r="J29" s="166"/>
    </row>
    <row r="30" spans="2:10" ht="15" customHeight="1">
      <c r="B30" s="261"/>
      <c r="C30" s="263"/>
      <c r="D30" s="161"/>
      <c r="E30" s="162"/>
      <c r="F30" s="163"/>
      <c r="G30" s="163" t="str">
        <f t="shared" si="1"/>
        <v/>
      </c>
      <c r="H30" s="163"/>
      <c r="I30" s="164"/>
      <c r="J30" s="165"/>
    </row>
    <row r="31" spans="2:10" ht="15" customHeight="1">
      <c r="B31" s="262"/>
      <c r="C31" s="264"/>
      <c r="D31" s="161"/>
      <c r="E31" s="162"/>
      <c r="F31" s="163"/>
      <c r="G31" s="163" t="str">
        <f t="shared" si="1"/>
        <v/>
      </c>
      <c r="H31" s="163"/>
      <c r="I31" s="164"/>
      <c r="J31" s="166"/>
    </row>
    <row r="32" spans="2:10" ht="15" customHeight="1">
      <c r="B32" s="261"/>
      <c r="C32" s="263"/>
      <c r="D32" s="161"/>
      <c r="E32" s="162"/>
      <c r="F32" s="163"/>
      <c r="G32" s="163" t="str">
        <f t="shared" si="1"/>
        <v/>
      </c>
      <c r="H32" s="163"/>
      <c r="I32" s="164"/>
      <c r="J32" s="165"/>
    </row>
    <row r="33" spans="2:11" ht="15" customHeight="1">
      <c r="B33" s="262"/>
      <c r="C33" s="264"/>
      <c r="D33" s="161"/>
      <c r="E33" s="162"/>
      <c r="F33" s="163"/>
      <c r="G33" s="163" t="str">
        <f t="shared" si="1"/>
        <v/>
      </c>
      <c r="H33" s="163"/>
      <c r="I33" s="164"/>
      <c r="J33" s="166"/>
    </row>
    <row r="34" spans="2:11" ht="15" customHeight="1">
      <c r="B34" s="261"/>
      <c r="C34" s="263"/>
      <c r="D34" s="161"/>
      <c r="E34" s="162"/>
      <c r="F34" s="163"/>
      <c r="G34" s="163" t="str">
        <f t="shared" si="1"/>
        <v/>
      </c>
      <c r="H34" s="163"/>
      <c r="I34" s="164"/>
      <c r="J34" s="165"/>
    </row>
    <row r="35" spans="2:11" ht="15" customHeight="1">
      <c r="B35" s="262"/>
      <c r="C35" s="264"/>
      <c r="D35" s="161"/>
      <c r="E35" s="162"/>
      <c r="F35" s="163"/>
      <c r="G35" s="163" t="str">
        <f t="shared" si="1"/>
        <v/>
      </c>
      <c r="H35" s="163"/>
      <c r="I35" s="164"/>
      <c r="J35" s="166"/>
    </row>
    <row r="36" spans="2:11" ht="15" customHeight="1">
      <c r="B36" s="261"/>
      <c r="C36" s="263"/>
      <c r="D36" s="161"/>
      <c r="E36" s="162"/>
      <c r="F36" s="163"/>
      <c r="G36" s="163" t="str">
        <f t="shared" si="1"/>
        <v/>
      </c>
      <c r="H36" s="163"/>
      <c r="I36" s="164"/>
      <c r="J36" s="165"/>
    </row>
    <row r="37" spans="2:11" ht="15" customHeight="1">
      <c r="B37" s="262"/>
      <c r="C37" s="264"/>
      <c r="D37" s="161"/>
      <c r="E37" s="162"/>
      <c r="F37" s="163"/>
      <c r="G37" s="163" t="str">
        <f t="shared" si="1"/>
        <v/>
      </c>
      <c r="H37" s="163"/>
      <c r="I37" s="164"/>
      <c r="J37" s="166"/>
    </row>
    <row r="38" spans="2:11" ht="15" customHeight="1">
      <c r="B38" s="261"/>
      <c r="C38" s="263"/>
      <c r="D38" s="161"/>
      <c r="E38" s="162"/>
      <c r="F38" s="163"/>
      <c r="G38" s="163" t="str">
        <f>IF(E38="","",+INT(E38*F38))</f>
        <v/>
      </c>
      <c r="H38" s="163"/>
      <c r="I38" s="164"/>
      <c r="J38" s="165"/>
    </row>
    <row r="39" spans="2:11" ht="15" customHeight="1">
      <c r="B39" s="262"/>
      <c r="C39" s="264"/>
      <c r="D39" s="161"/>
      <c r="E39" s="162"/>
      <c r="F39" s="163"/>
      <c r="G39" s="163" t="str">
        <f>IF(E39="","",+INT(E39*F39))</f>
        <v/>
      </c>
      <c r="H39" s="163"/>
      <c r="I39" s="164"/>
      <c r="J39" s="166"/>
    </row>
    <row r="40" spans="2:11" ht="3.75" customHeight="1">
      <c r="B40" s="159"/>
      <c r="C40" s="167"/>
      <c r="D40" s="159"/>
      <c r="E40" s="151"/>
      <c r="F40" s="168"/>
      <c r="G40" s="168"/>
      <c r="H40" s="168"/>
      <c r="I40" s="155"/>
      <c r="J40" s="169"/>
    </row>
    <row r="41" spans="2:11" ht="4.5" customHeight="1"/>
    <row r="42" spans="2:11" ht="20.25" customHeight="1">
      <c r="B42" s="157"/>
      <c r="C42" s="155"/>
      <c r="E42" s="151"/>
      <c r="G42" s="155"/>
      <c r="H42" s="155"/>
      <c r="I42" s="155"/>
      <c r="J42" s="169"/>
    </row>
    <row r="43" spans="2:11" ht="12.95" customHeight="1">
      <c r="B43" s="154"/>
      <c r="C43" s="155"/>
      <c r="D43" s="265" t="s">
        <v>169</v>
      </c>
      <c r="E43" s="265"/>
      <c r="F43" s="265"/>
      <c r="G43" s="155"/>
      <c r="H43" s="155" t="s">
        <v>170</v>
      </c>
      <c r="I43" s="155"/>
      <c r="J43" s="156"/>
    </row>
    <row r="44" spans="2:11" ht="15" customHeight="1">
      <c r="B44" s="266"/>
      <c r="C44" s="266"/>
      <c r="D44" s="265"/>
      <c r="E44" s="265"/>
      <c r="F44" s="265"/>
      <c r="G44" s="155"/>
      <c r="H44" s="155"/>
      <c r="I44" s="155"/>
      <c r="J44" s="155"/>
    </row>
    <row r="45" spans="2:11" ht="15" customHeight="1">
      <c r="B45" s="268"/>
      <c r="C45" s="268"/>
      <c r="D45" s="265"/>
      <c r="E45" s="265"/>
      <c r="F45" s="265"/>
      <c r="G45" s="155"/>
      <c r="H45" s="155"/>
      <c r="I45" s="155"/>
      <c r="J45" s="155"/>
    </row>
    <row r="46" spans="2:11" ht="6" customHeight="1">
      <c r="E46" s="151"/>
      <c r="F46" s="152"/>
      <c r="H46" s="148" t="s">
        <v>170</v>
      </c>
      <c r="I46" s="150"/>
    </row>
    <row r="47" spans="2:11" ht="21.75" customHeight="1">
      <c r="B47" s="159" t="s">
        <v>171</v>
      </c>
      <c r="C47" s="159" t="s">
        <v>172</v>
      </c>
      <c r="D47" s="159" t="s">
        <v>173</v>
      </c>
      <c r="E47" s="160" t="s">
        <v>174</v>
      </c>
      <c r="F47" s="159" t="s">
        <v>175</v>
      </c>
      <c r="G47" s="159" t="s">
        <v>148</v>
      </c>
      <c r="H47" s="159"/>
      <c r="I47" s="267" t="s">
        <v>176</v>
      </c>
      <c r="J47" s="267"/>
      <c r="K47" s="159"/>
    </row>
    <row r="48" spans="2:11" ht="15" customHeight="1">
      <c r="B48" s="261"/>
      <c r="C48" s="263"/>
      <c r="D48" s="161"/>
      <c r="E48" s="162"/>
      <c r="F48" s="163"/>
      <c r="G48" s="163" t="str">
        <f>IF(E48="","",+INT(E48*F48))</f>
        <v/>
      </c>
      <c r="H48" s="163"/>
      <c r="I48" s="164"/>
      <c r="J48" s="165"/>
    </row>
    <row r="49" spans="2:10" ht="15" customHeight="1">
      <c r="B49" s="262"/>
      <c r="C49" s="264"/>
      <c r="D49" s="161"/>
      <c r="E49" s="162"/>
      <c r="F49" s="163"/>
      <c r="G49" s="163" t="str">
        <f>IF(E49="","",+INT(E49*F49))</f>
        <v/>
      </c>
      <c r="H49" s="163"/>
      <c r="I49" s="164"/>
      <c r="J49" s="166"/>
    </row>
    <row r="50" spans="2:10" ht="15" customHeight="1">
      <c r="B50" s="261"/>
      <c r="C50" s="263"/>
      <c r="D50" s="161"/>
      <c r="E50" s="162"/>
      <c r="F50" s="163"/>
      <c r="G50" s="163" t="str">
        <f t="shared" ref="G50:G77" si="2">IF(E50="","",+INT(E50*F50))</f>
        <v/>
      </c>
      <c r="H50" s="163"/>
      <c r="I50" s="164"/>
      <c r="J50" s="165"/>
    </row>
    <row r="51" spans="2:10" ht="15" customHeight="1">
      <c r="B51" s="262"/>
      <c r="C51" s="264"/>
      <c r="D51" s="161"/>
      <c r="E51" s="162"/>
      <c r="F51" s="163"/>
      <c r="G51" s="163" t="str">
        <f t="shared" si="2"/>
        <v/>
      </c>
      <c r="H51" s="163"/>
      <c r="I51" s="164"/>
      <c r="J51" s="166"/>
    </row>
    <row r="52" spans="2:10" ht="15" customHeight="1">
      <c r="B52" s="261"/>
      <c r="C52" s="263"/>
      <c r="D52" s="161"/>
      <c r="E52" s="162"/>
      <c r="F52" s="163"/>
      <c r="G52" s="163" t="str">
        <f t="shared" si="2"/>
        <v/>
      </c>
      <c r="H52" s="163"/>
      <c r="I52" s="164"/>
      <c r="J52" s="165"/>
    </row>
    <row r="53" spans="2:10" ht="15" customHeight="1">
      <c r="B53" s="262"/>
      <c r="C53" s="264"/>
      <c r="D53" s="161"/>
      <c r="E53" s="162"/>
      <c r="F53" s="163"/>
      <c r="G53" s="163" t="str">
        <f t="shared" si="2"/>
        <v/>
      </c>
      <c r="H53" s="163"/>
      <c r="I53" s="164"/>
      <c r="J53" s="166"/>
    </row>
    <row r="54" spans="2:10" ht="15" customHeight="1">
      <c r="B54" s="261"/>
      <c r="C54" s="263"/>
      <c r="D54" s="161"/>
      <c r="E54" s="162"/>
      <c r="F54" s="163"/>
      <c r="G54" s="163" t="str">
        <f t="shared" si="2"/>
        <v/>
      </c>
      <c r="H54" s="163"/>
      <c r="I54" s="164"/>
      <c r="J54" s="165"/>
    </row>
    <row r="55" spans="2:10" ht="15" customHeight="1">
      <c r="B55" s="262"/>
      <c r="C55" s="264"/>
      <c r="D55" s="161"/>
      <c r="E55" s="162"/>
      <c r="F55" s="163"/>
      <c r="G55" s="163" t="str">
        <f t="shared" si="2"/>
        <v/>
      </c>
      <c r="H55" s="163"/>
      <c r="I55" s="164"/>
      <c r="J55" s="166"/>
    </row>
    <row r="56" spans="2:10" ht="15" customHeight="1">
      <c r="B56" s="261"/>
      <c r="C56" s="263"/>
      <c r="D56" s="161"/>
      <c r="E56" s="162"/>
      <c r="F56" s="163"/>
      <c r="G56" s="163" t="str">
        <f t="shared" si="2"/>
        <v/>
      </c>
      <c r="H56" s="163"/>
      <c r="I56" s="164"/>
      <c r="J56" s="165"/>
    </row>
    <row r="57" spans="2:10" ht="15" customHeight="1">
      <c r="B57" s="262"/>
      <c r="C57" s="264"/>
      <c r="D57" s="161"/>
      <c r="E57" s="162"/>
      <c r="F57" s="163"/>
      <c r="G57" s="163" t="str">
        <f t="shared" si="2"/>
        <v/>
      </c>
      <c r="H57" s="163"/>
      <c r="I57" s="164"/>
      <c r="J57" s="166"/>
    </row>
    <row r="58" spans="2:10" ht="15" customHeight="1">
      <c r="B58" s="261"/>
      <c r="C58" s="263"/>
      <c r="D58" s="161"/>
      <c r="E58" s="162"/>
      <c r="F58" s="163"/>
      <c r="G58" s="163" t="str">
        <f t="shared" si="2"/>
        <v/>
      </c>
      <c r="H58" s="163"/>
      <c r="I58" s="164"/>
      <c r="J58" s="165"/>
    </row>
    <row r="59" spans="2:10" ht="15" customHeight="1">
      <c r="B59" s="262"/>
      <c r="C59" s="264"/>
      <c r="D59" s="161"/>
      <c r="E59" s="162"/>
      <c r="F59" s="163"/>
      <c r="G59" s="163" t="str">
        <f t="shared" si="2"/>
        <v/>
      </c>
      <c r="H59" s="163"/>
      <c r="I59" s="164"/>
      <c r="J59" s="166"/>
    </row>
    <row r="60" spans="2:10" ht="15" customHeight="1">
      <c r="B60" s="261"/>
      <c r="C60" s="263"/>
      <c r="D60" s="161"/>
      <c r="E60" s="162"/>
      <c r="F60" s="163"/>
      <c r="G60" s="163" t="str">
        <f t="shared" si="2"/>
        <v/>
      </c>
      <c r="H60" s="163"/>
      <c r="I60" s="164"/>
      <c r="J60" s="165"/>
    </row>
    <row r="61" spans="2:10" ht="15" customHeight="1">
      <c r="B61" s="262"/>
      <c r="C61" s="264"/>
      <c r="D61" s="161"/>
      <c r="E61" s="162"/>
      <c r="F61" s="163"/>
      <c r="G61" s="163" t="str">
        <f t="shared" si="2"/>
        <v/>
      </c>
      <c r="H61" s="163"/>
      <c r="I61" s="164"/>
      <c r="J61" s="166"/>
    </row>
    <row r="62" spans="2:10" ht="15" customHeight="1">
      <c r="B62" s="261"/>
      <c r="C62" s="263"/>
      <c r="D62" s="161"/>
      <c r="E62" s="162"/>
      <c r="F62" s="163"/>
      <c r="G62" s="163" t="str">
        <f t="shared" si="2"/>
        <v/>
      </c>
      <c r="H62" s="163"/>
      <c r="I62" s="164"/>
      <c r="J62" s="165"/>
    </row>
    <row r="63" spans="2:10" ht="15" customHeight="1">
      <c r="B63" s="262"/>
      <c r="C63" s="264"/>
      <c r="D63" s="161"/>
      <c r="E63" s="162"/>
      <c r="F63" s="163"/>
      <c r="G63" s="163" t="str">
        <f t="shared" si="2"/>
        <v/>
      </c>
      <c r="H63" s="163"/>
      <c r="I63" s="164"/>
      <c r="J63" s="166"/>
    </row>
    <row r="64" spans="2:10" ht="15" customHeight="1">
      <c r="B64" s="261"/>
      <c r="C64" s="263"/>
      <c r="D64" s="161"/>
      <c r="E64" s="162"/>
      <c r="F64" s="163"/>
      <c r="G64" s="163" t="str">
        <f t="shared" si="2"/>
        <v/>
      </c>
      <c r="H64" s="163"/>
      <c r="I64" s="164"/>
      <c r="J64" s="165"/>
    </row>
    <row r="65" spans="2:10" ht="15" customHeight="1">
      <c r="B65" s="262"/>
      <c r="C65" s="264"/>
      <c r="D65" s="161"/>
      <c r="E65" s="162"/>
      <c r="F65" s="163"/>
      <c r="G65" s="163" t="str">
        <f t="shared" si="2"/>
        <v/>
      </c>
      <c r="H65" s="163"/>
      <c r="I65" s="164"/>
      <c r="J65" s="166"/>
    </row>
    <row r="66" spans="2:10" ht="15" customHeight="1">
      <c r="B66" s="261"/>
      <c r="C66" s="263"/>
      <c r="D66" s="161"/>
      <c r="E66" s="162"/>
      <c r="F66" s="163"/>
      <c r="G66" s="163" t="str">
        <f t="shared" si="2"/>
        <v/>
      </c>
      <c r="H66" s="163"/>
      <c r="I66" s="164"/>
      <c r="J66" s="165"/>
    </row>
    <row r="67" spans="2:10" ht="15" customHeight="1">
      <c r="B67" s="262"/>
      <c r="C67" s="264"/>
      <c r="D67" s="161"/>
      <c r="E67" s="162"/>
      <c r="F67" s="163"/>
      <c r="G67" s="163" t="str">
        <f t="shared" si="2"/>
        <v/>
      </c>
      <c r="H67" s="163"/>
      <c r="I67" s="164"/>
      <c r="J67" s="166"/>
    </row>
    <row r="68" spans="2:10" ht="15" customHeight="1">
      <c r="B68" s="261"/>
      <c r="C68" s="263"/>
      <c r="D68" s="161"/>
      <c r="E68" s="162"/>
      <c r="F68" s="163"/>
      <c r="G68" s="163" t="str">
        <f t="shared" si="2"/>
        <v/>
      </c>
      <c r="H68" s="163"/>
      <c r="I68" s="164"/>
      <c r="J68" s="165"/>
    </row>
    <row r="69" spans="2:10" ht="15" customHeight="1">
      <c r="B69" s="262"/>
      <c r="C69" s="264"/>
      <c r="D69" s="161"/>
      <c r="E69" s="162"/>
      <c r="F69" s="163"/>
      <c r="G69" s="163" t="str">
        <f t="shared" si="2"/>
        <v/>
      </c>
      <c r="H69" s="163"/>
      <c r="I69" s="164"/>
      <c r="J69" s="166"/>
    </row>
    <row r="70" spans="2:10" ht="15" customHeight="1">
      <c r="B70" s="261"/>
      <c r="C70" s="263"/>
      <c r="D70" s="161"/>
      <c r="E70" s="162"/>
      <c r="F70" s="163"/>
      <c r="G70" s="163" t="str">
        <f t="shared" si="2"/>
        <v/>
      </c>
      <c r="H70" s="163"/>
      <c r="I70" s="164"/>
      <c r="J70" s="165"/>
    </row>
    <row r="71" spans="2:10" ht="15" customHeight="1">
      <c r="B71" s="262"/>
      <c r="C71" s="264"/>
      <c r="D71" s="161"/>
      <c r="E71" s="162"/>
      <c r="F71" s="163"/>
      <c r="G71" s="163" t="str">
        <f t="shared" si="2"/>
        <v/>
      </c>
      <c r="H71" s="163"/>
      <c r="I71" s="164"/>
      <c r="J71" s="166"/>
    </row>
    <row r="72" spans="2:10" ht="15" customHeight="1">
      <c r="B72" s="261"/>
      <c r="C72" s="263"/>
      <c r="D72" s="161"/>
      <c r="E72" s="162"/>
      <c r="F72" s="163"/>
      <c r="G72" s="163" t="str">
        <f t="shared" si="2"/>
        <v/>
      </c>
      <c r="H72" s="163"/>
      <c r="I72" s="164"/>
      <c r="J72" s="165"/>
    </row>
    <row r="73" spans="2:10" ht="15" customHeight="1">
      <c r="B73" s="262"/>
      <c r="C73" s="264"/>
      <c r="D73" s="161"/>
      <c r="E73" s="162"/>
      <c r="F73" s="163"/>
      <c r="G73" s="163" t="str">
        <f t="shared" si="2"/>
        <v/>
      </c>
      <c r="H73" s="163"/>
      <c r="I73" s="164"/>
      <c r="J73" s="166"/>
    </row>
    <row r="74" spans="2:10" ht="15" customHeight="1">
      <c r="B74" s="261"/>
      <c r="C74" s="263"/>
      <c r="D74" s="161"/>
      <c r="E74" s="162"/>
      <c r="F74" s="163"/>
      <c r="G74" s="163" t="str">
        <f t="shared" si="2"/>
        <v/>
      </c>
      <c r="H74" s="163"/>
      <c r="I74" s="164"/>
      <c r="J74" s="165"/>
    </row>
    <row r="75" spans="2:10" ht="15" customHeight="1">
      <c r="B75" s="262"/>
      <c r="C75" s="264"/>
      <c r="D75" s="161"/>
      <c r="E75" s="162"/>
      <c r="F75" s="163"/>
      <c r="G75" s="163" t="str">
        <f t="shared" si="2"/>
        <v/>
      </c>
      <c r="H75" s="163"/>
      <c r="I75" s="164"/>
      <c r="J75" s="166"/>
    </row>
    <row r="76" spans="2:10" ht="15" customHeight="1">
      <c r="B76" s="261"/>
      <c r="C76" s="263"/>
      <c r="D76" s="161"/>
      <c r="E76" s="162"/>
      <c r="F76" s="163"/>
      <c r="G76" s="163" t="str">
        <f t="shared" si="2"/>
        <v/>
      </c>
      <c r="H76" s="163"/>
      <c r="I76" s="164"/>
      <c r="J76" s="165"/>
    </row>
    <row r="77" spans="2:10" ht="15" customHeight="1">
      <c r="B77" s="262"/>
      <c r="C77" s="264"/>
      <c r="D77" s="161"/>
      <c r="E77" s="162"/>
      <c r="F77" s="163"/>
      <c r="G77" s="163" t="str">
        <f t="shared" si="2"/>
        <v/>
      </c>
      <c r="H77" s="163"/>
      <c r="I77" s="164"/>
      <c r="J77" s="166"/>
    </row>
    <row r="78" spans="2:10" ht="15" customHeight="1">
      <c r="B78" s="261"/>
      <c r="C78" s="263"/>
      <c r="D78" s="161"/>
      <c r="E78" s="162"/>
      <c r="F78" s="163"/>
      <c r="G78" s="163" t="str">
        <f>IF(E78="","",+INT(E78*F78))</f>
        <v/>
      </c>
      <c r="H78" s="163"/>
      <c r="I78" s="164"/>
      <c r="J78" s="165"/>
    </row>
    <row r="79" spans="2:10" ht="15" customHeight="1">
      <c r="B79" s="262"/>
      <c r="C79" s="264"/>
      <c r="D79" s="161"/>
      <c r="E79" s="162"/>
      <c r="F79" s="163"/>
      <c r="G79" s="163" t="str">
        <f>IF(E79="","",+INT(E79*F79))</f>
        <v/>
      </c>
      <c r="H79" s="163"/>
      <c r="I79" s="164"/>
      <c r="J79" s="166"/>
    </row>
    <row r="80" spans="2:10" ht="3.75" customHeight="1">
      <c r="B80" s="159"/>
      <c r="C80" s="167"/>
      <c r="D80" s="159"/>
      <c r="E80" s="151"/>
      <c r="F80" s="168"/>
      <c r="G80" s="168"/>
      <c r="H80" s="168"/>
      <c r="I80" s="155"/>
      <c r="J80" s="169"/>
    </row>
  </sheetData>
  <mergeCells count="72">
    <mergeCell ref="B10:B11"/>
    <mergeCell ref="C10:C11"/>
    <mergeCell ref="B20:B21"/>
    <mergeCell ref="C20:C21"/>
    <mergeCell ref="I47:J47"/>
    <mergeCell ref="C30:C31"/>
    <mergeCell ref="B32:B33"/>
    <mergeCell ref="C32:C33"/>
    <mergeCell ref="B26:B27"/>
    <mergeCell ref="C26:C27"/>
    <mergeCell ref="B28:B29"/>
    <mergeCell ref="C28:C29"/>
    <mergeCell ref="B22:B23"/>
    <mergeCell ref="C22:C23"/>
    <mergeCell ref="B24:B25"/>
    <mergeCell ref="C24:C25"/>
    <mergeCell ref="D3:F5"/>
    <mergeCell ref="B4:C4"/>
    <mergeCell ref="B5:C5"/>
    <mergeCell ref="I7:J7"/>
    <mergeCell ref="D43:F45"/>
    <mergeCell ref="B44:C44"/>
    <mergeCell ref="B45:C45"/>
    <mergeCell ref="B8:B9"/>
    <mergeCell ref="C8:C9"/>
    <mergeCell ref="B14:B15"/>
    <mergeCell ref="C14:C15"/>
    <mergeCell ref="B16:B17"/>
    <mergeCell ref="C16:C17"/>
    <mergeCell ref="B12:B13"/>
    <mergeCell ref="C12:C13"/>
    <mergeCell ref="B30:B31"/>
    <mergeCell ref="B18:B19"/>
    <mergeCell ref="C18:C19"/>
    <mergeCell ref="B38:B39"/>
    <mergeCell ref="C38:C39"/>
    <mergeCell ref="B34:B35"/>
    <mergeCell ref="C34:C35"/>
    <mergeCell ref="B36:B37"/>
    <mergeCell ref="C36:C37"/>
    <mergeCell ref="B52:B53"/>
    <mergeCell ref="C52:C53"/>
    <mergeCell ref="B54:B55"/>
    <mergeCell ref="C54:C55"/>
    <mergeCell ref="B48:B49"/>
    <mergeCell ref="C48:C49"/>
    <mergeCell ref="B50:B51"/>
    <mergeCell ref="C50:C51"/>
    <mergeCell ref="B60:B61"/>
    <mergeCell ref="C60:C61"/>
    <mergeCell ref="B62:B63"/>
    <mergeCell ref="C62:C63"/>
    <mergeCell ref="B56:B57"/>
    <mergeCell ref="C56:C57"/>
    <mergeCell ref="B58:B59"/>
    <mergeCell ref="C58:C59"/>
    <mergeCell ref="B68:B69"/>
    <mergeCell ref="C68:C69"/>
    <mergeCell ref="B70:B71"/>
    <mergeCell ref="C70:C71"/>
    <mergeCell ref="B64:B65"/>
    <mergeCell ref="C64:C65"/>
    <mergeCell ref="B66:B67"/>
    <mergeCell ref="C66:C67"/>
    <mergeCell ref="B76:B77"/>
    <mergeCell ref="C76:C77"/>
    <mergeCell ref="B78:B79"/>
    <mergeCell ref="C78:C79"/>
    <mergeCell ref="B72:B73"/>
    <mergeCell ref="C72:C73"/>
    <mergeCell ref="B74:B75"/>
    <mergeCell ref="C74:C75"/>
  </mergeCells>
  <phoneticPr fontId="2"/>
  <pageMargins left="0" right="0" top="0.59055118110236227" bottom="0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帳票イメージ工種別内訳!Print_Area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Sibata</cp:lastModifiedBy>
  <cp:lastPrinted>2011-12-06T11:56:27Z</cp:lastPrinted>
  <dcterms:created xsi:type="dcterms:W3CDTF">2001-12-08T17:30:14Z</dcterms:created>
  <dcterms:modified xsi:type="dcterms:W3CDTF">2012-01-25T08:12:28Z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2012/01/11</vt:lpwstr>
  </property>
</Properties>
</file>