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-03\SK\営業部\CSグループ\コールセンター\サポート資料\9ユーザー別_ワ～\ワ_ワイズコンサルタント\140929\修正\"/>
    </mc:Choice>
  </mc:AlternateContent>
  <bookViews>
    <workbookView xWindow="-495" yWindow="1860" windowWidth="14955" windowHeight="5205" tabRatio="696" activeTab="3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帳票イメージ!$A$1:$M$86</definedName>
    <definedName name="_xlnm.Print_Area" localSheetId="3">帳票イメージ工種別内訳!$A$1:$U$90</definedName>
  </definedNames>
  <calcPr calcId="152511"/>
</workbook>
</file>

<file path=xl/calcChain.xml><?xml version="1.0" encoding="utf-8"?>
<calcChain xmlns="http://schemas.openxmlformats.org/spreadsheetml/2006/main">
  <c r="K67" i="13" l="1"/>
  <c r="L67" i="13"/>
  <c r="K68" i="13"/>
  <c r="L68" i="13"/>
  <c r="K69" i="13"/>
  <c r="L69" i="13"/>
  <c r="K70" i="13"/>
  <c r="L70" i="13"/>
  <c r="K71" i="13"/>
  <c r="L71" i="13"/>
  <c r="K72" i="13"/>
  <c r="L72" i="13"/>
  <c r="K73" i="13"/>
  <c r="L73" i="13"/>
  <c r="K74" i="13"/>
  <c r="L74" i="13"/>
  <c r="K75" i="13"/>
  <c r="L75" i="13"/>
  <c r="K76" i="13"/>
  <c r="L76" i="13"/>
  <c r="K77" i="13"/>
  <c r="L77" i="13"/>
  <c r="K78" i="13"/>
  <c r="L78" i="13"/>
  <c r="K79" i="13"/>
  <c r="L79" i="13"/>
  <c r="K80" i="13"/>
  <c r="L80" i="13"/>
  <c r="K81" i="13"/>
  <c r="L81" i="13"/>
  <c r="K82" i="13"/>
  <c r="L82" i="13"/>
  <c r="K83" i="13"/>
  <c r="L83" i="13"/>
  <c r="K84" i="13"/>
  <c r="L84" i="13"/>
  <c r="K85" i="13"/>
  <c r="L85" i="13"/>
  <c r="K86" i="13"/>
  <c r="L86" i="13"/>
  <c r="K87" i="13"/>
  <c r="L87" i="13"/>
  <c r="K88" i="13"/>
  <c r="L88" i="13"/>
  <c r="L66" i="13"/>
  <c r="K66" i="13"/>
  <c r="L65" i="13"/>
  <c r="K65" i="13"/>
  <c r="K39" i="13"/>
  <c r="L39" i="13"/>
  <c r="K40" i="13"/>
  <c r="L40" i="13"/>
  <c r="K41" i="13"/>
  <c r="L41" i="13"/>
  <c r="K42" i="13"/>
  <c r="L42" i="13"/>
  <c r="K43" i="13"/>
  <c r="L43" i="13"/>
  <c r="K44" i="13"/>
  <c r="L44" i="13"/>
  <c r="K45" i="13"/>
  <c r="L45" i="13"/>
  <c r="K46" i="13"/>
  <c r="L46" i="13"/>
  <c r="K47" i="13"/>
  <c r="L47" i="13"/>
  <c r="K48" i="13"/>
  <c r="L48" i="13"/>
  <c r="K49" i="13"/>
  <c r="L49" i="13"/>
  <c r="K50" i="13"/>
  <c r="L50" i="13"/>
  <c r="K51" i="13"/>
  <c r="L51" i="13"/>
  <c r="K52" i="13"/>
  <c r="L52" i="13"/>
  <c r="K53" i="13"/>
  <c r="L53" i="13"/>
  <c r="K54" i="13"/>
  <c r="L54" i="13"/>
  <c r="K55" i="13"/>
  <c r="L55" i="13"/>
  <c r="K56" i="13"/>
  <c r="L56" i="13"/>
  <c r="K57" i="13"/>
  <c r="L57" i="13"/>
  <c r="K58" i="13"/>
  <c r="L58" i="13"/>
  <c r="L37" i="13"/>
  <c r="L35" i="13"/>
  <c r="K35" i="13"/>
  <c r="K37" i="13"/>
  <c r="D52" i="8" l="1"/>
  <c r="D53" i="8"/>
  <c r="E53" i="8"/>
  <c r="D54" i="8"/>
  <c r="D55" i="8"/>
  <c r="D56" i="8"/>
  <c r="D57" i="8"/>
  <c r="E57" i="8"/>
  <c r="D58" i="8"/>
  <c r="D59" i="8"/>
  <c r="D60" i="8"/>
  <c r="D61" i="8"/>
  <c r="E61" i="8"/>
  <c r="D62" i="8"/>
  <c r="D63" i="8"/>
  <c r="D64" i="8"/>
  <c r="D65" i="8"/>
  <c r="E65" i="8"/>
  <c r="D66" i="8"/>
  <c r="D67" i="8"/>
  <c r="D68" i="8"/>
  <c r="D69" i="8"/>
  <c r="E69" i="8"/>
  <c r="D70" i="8"/>
  <c r="D71" i="8"/>
  <c r="D72" i="8"/>
  <c r="D73" i="8"/>
  <c r="E73" i="8"/>
  <c r="D74" i="8"/>
  <c r="D75" i="8"/>
  <c r="D76" i="8"/>
  <c r="D77" i="8"/>
  <c r="E77" i="8"/>
  <c r="D78" i="8"/>
  <c r="D79" i="8"/>
  <c r="D80" i="8"/>
  <c r="D81" i="8"/>
  <c r="E81" i="8"/>
  <c r="D82" i="8"/>
  <c r="D83" i="8"/>
  <c r="D84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50" i="8"/>
  <c r="I51" i="8"/>
  <c r="I49" i="8"/>
  <c r="D50" i="8"/>
  <c r="E50" i="8"/>
  <c r="D51" i="8"/>
  <c r="Q50" i="8"/>
  <c r="Q51" i="8"/>
  <c r="E51" i="8" s="1"/>
  <c r="Q52" i="8"/>
  <c r="E52" i="8" s="1"/>
  <c r="Q53" i="8"/>
  <c r="Q54" i="8"/>
  <c r="E54" i="8" s="1"/>
  <c r="Q55" i="8"/>
  <c r="E55" i="8" s="1"/>
  <c r="Q56" i="8"/>
  <c r="E56" i="8" s="1"/>
  <c r="Q57" i="8"/>
  <c r="Q58" i="8"/>
  <c r="E58" i="8" s="1"/>
  <c r="Q59" i="8"/>
  <c r="E59" i="8" s="1"/>
  <c r="Q60" i="8"/>
  <c r="E60" i="8" s="1"/>
  <c r="Q61" i="8"/>
  <c r="Q62" i="8"/>
  <c r="E62" i="8" s="1"/>
  <c r="Q63" i="8"/>
  <c r="E63" i="8" s="1"/>
  <c r="Q64" i="8"/>
  <c r="E64" i="8" s="1"/>
  <c r="Q65" i="8"/>
  <c r="Q66" i="8"/>
  <c r="E66" i="8" s="1"/>
  <c r="Q67" i="8"/>
  <c r="E67" i="8" s="1"/>
  <c r="Q68" i="8"/>
  <c r="E68" i="8" s="1"/>
  <c r="Q69" i="8"/>
  <c r="Q70" i="8"/>
  <c r="E70" i="8" s="1"/>
  <c r="Q71" i="8"/>
  <c r="E71" i="8" s="1"/>
  <c r="Q72" i="8"/>
  <c r="E72" i="8" s="1"/>
  <c r="Q73" i="8"/>
  <c r="Q74" i="8"/>
  <c r="E74" i="8" s="1"/>
  <c r="Q75" i="8"/>
  <c r="E75" i="8" s="1"/>
  <c r="Q76" i="8"/>
  <c r="E76" i="8" s="1"/>
  <c r="Q77" i="8"/>
  <c r="Q78" i="8"/>
  <c r="E78" i="8" s="1"/>
  <c r="Q79" i="8"/>
  <c r="E79" i="8" s="1"/>
  <c r="Q80" i="8"/>
  <c r="E80" i="8" s="1"/>
  <c r="Q81" i="8"/>
  <c r="Q82" i="8"/>
  <c r="E82" i="8" s="1"/>
  <c r="Q83" i="8"/>
  <c r="E83" i="8" s="1"/>
  <c r="Q84" i="8"/>
  <c r="E84" i="8" s="1"/>
  <c r="Q49" i="8"/>
  <c r="E49" i="8"/>
  <c r="D49" i="8"/>
  <c r="D9" i="8"/>
  <c r="D10" i="8"/>
  <c r="E10" i="8"/>
  <c r="D11" i="8"/>
  <c r="D12" i="8"/>
  <c r="E12" i="8"/>
  <c r="D13" i="8"/>
  <c r="D14" i="8"/>
  <c r="E14" i="8"/>
  <c r="D15" i="8"/>
  <c r="D16" i="8"/>
  <c r="E16" i="8"/>
  <c r="D17" i="8"/>
  <c r="D18" i="8"/>
  <c r="E18" i="8"/>
  <c r="D19" i="8"/>
  <c r="D20" i="8"/>
  <c r="E20" i="8"/>
  <c r="D21" i="8"/>
  <c r="D22" i="8"/>
  <c r="E22" i="8"/>
  <c r="D23" i="8"/>
  <c r="D24" i="8"/>
  <c r="E24" i="8"/>
  <c r="D25" i="8"/>
  <c r="D26" i="8"/>
  <c r="E26" i="8"/>
  <c r="D27" i="8"/>
  <c r="D28" i="8"/>
  <c r="E28" i="8"/>
  <c r="D29" i="8"/>
  <c r="D30" i="8"/>
  <c r="E30" i="8"/>
  <c r="D31" i="8"/>
  <c r="D32" i="8"/>
  <c r="E32" i="8"/>
  <c r="D33" i="8"/>
  <c r="D34" i="8"/>
  <c r="E34" i="8"/>
  <c r="D35" i="8"/>
  <c r="D36" i="8"/>
  <c r="E36" i="8"/>
  <c r="D37" i="8"/>
  <c r="D38" i="8"/>
  <c r="E38" i="8"/>
  <c r="D39" i="8"/>
  <c r="D40" i="8"/>
  <c r="E40" i="8"/>
  <c r="D41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D7" i="8"/>
  <c r="D8" i="8"/>
  <c r="I7" i="8"/>
  <c r="I8" i="8"/>
  <c r="I6" i="8"/>
  <c r="Q41" i="8"/>
  <c r="E41" i="8" s="1"/>
  <c r="Q7" i="8"/>
  <c r="E7" i="8" s="1"/>
  <c r="Q8" i="8"/>
  <c r="E8" i="8" s="1"/>
  <c r="Q9" i="8"/>
  <c r="E9" i="8" s="1"/>
  <c r="Q10" i="8"/>
  <c r="Q11" i="8"/>
  <c r="E11" i="8" s="1"/>
  <c r="Q12" i="8"/>
  <c r="Q13" i="8"/>
  <c r="E13" i="8" s="1"/>
  <c r="Q14" i="8"/>
  <c r="Q15" i="8"/>
  <c r="E15" i="8" s="1"/>
  <c r="Q16" i="8"/>
  <c r="Q17" i="8"/>
  <c r="E17" i="8" s="1"/>
  <c r="Q18" i="8"/>
  <c r="Q19" i="8"/>
  <c r="E19" i="8" s="1"/>
  <c r="Q20" i="8"/>
  <c r="Q21" i="8"/>
  <c r="E21" i="8" s="1"/>
  <c r="Q22" i="8"/>
  <c r="Q23" i="8"/>
  <c r="E23" i="8" s="1"/>
  <c r="Q24" i="8"/>
  <c r="Q25" i="8"/>
  <c r="E25" i="8" s="1"/>
  <c r="Q26" i="8"/>
  <c r="Q27" i="8"/>
  <c r="E27" i="8" s="1"/>
  <c r="Q28" i="8"/>
  <c r="Q29" i="8"/>
  <c r="E29" i="8" s="1"/>
  <c r="Q30" i="8"/>
  <c r="Q31" i="8"/>
  <c r="E31" i="8" s="1"/>
  <c r="Q32" i="8"/>
  <c r="Q33" i="8"/>
  <c r="E33" i="8" s="1"/>
  <c r="Q34" i="8"/>
  <c r="Q35" i="8"/>
  <c r="E35" i="8" s="1"/>
  <c r="Q36" i="8"/>
  <c r="Q37" i="8"/>
  <c r="E37" i="8" s="1"/>
  <c r="Q38" i="8"/>
  <c r="Q39" i="8"/>
  <c r="E39" i="8" s="1"/>
  <c r="Q40" i="8"/>
  <c r="Q6" i="8"/>
  <c r="E6" i="8"/>
  <c r="D6" i="8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6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35" i="13"/>
  <c r="M89" i="13"/>
  <c r="V89" i="13" l="1"/>
  <c r="V59" i="13"/>
  <c r="V29" i="13"/>
  <c r="G6" i="8" l="1"/>
  <c r="H6" i="8"/>
  <c r="G7" i="8"/>
  <c r="H7" i="8"/>
  <c r="G8" i="8"/>
  <c r="H8" i="8"/>
  <c r="G9" i="8"/>
  <c r="H9" i="8"/>
  <c r="G10" i="8"/>
  <c r="H10" i="8"/>
  <c r="G11" i="8"/>
  <c r="H11" i="8"/>
  <c r="G12" i="8"/>
  <c r="H12" i="8"/>
  <c r="G13" i="8"/>
  <c r="H13" i="8"/>
  <c r="G14" i="8"/>
  <c r="H14" i="8"/>
  <c r="G15" i="8"/>
  <c r="H15" i="8"/>
  <c r="G16" i="8"/>
  <c r="H16" i="8"/>
  <c r="G17" i="8"/>
  <c r="H17" i="8"/>
  <c r="G18" i="8"/>
  <c r="H18" i="8"/>
  <c r="G19" i="8"/>
  <c r="H19" i="8"/>
  <c r="G20" i="8"/>
  <c r="H20" i="8"/>
  <c r="G21" i="8"/>
  <c r="H21" i="8"/>
  <c r="G22" i="8"/>
  <c r="H22" i="8"/>
  <c r="G23" i="8"/>
  <c r="H23" i="8"/>
  <c r="G24" i="8"/>
  <c r="H24" i="8"/>
  <c r="G25" i="8"/>
  <c r="H25" i="8"/>
  <c r="G26" i="8"/>
  <c r="H26" i="8"/>
  <c r="G27" i="8"/>
  <c r="H27" i="8"/>
  <c r="G28" i="8"/>
  <c r="H28" i="8"/>
  <c r="G29" i="8"/>
  <c r="H29" i="8"/>
  <c r="G30" i="8"/>
  <c r="H30" i="8"/>
  <c r="G31" i="8"/>
  <c r="H31" i="8"/>
  <c r="G32" i="8"/>
  <c r="H32" i="8"/>
  <c r="G33" i="8"/>
  <c r="H33" i="8"/>
  <c r="G34" i="8"/>
  <c r="H34" i="8"/>
  <c r="G35" i="8"/>
  <c r="H35" i="8"/>
  <c r="G36" i="8"/>
  <c r="H36" i="8"/>
  <c r="G37" i="8"/>
  <c r="H37" i="8"/>
  <c r="G38" i="8"/>
  <c r="H38" i="8"/>
  <c r="G39" i="8"/>
  <c r="H39" i="8"/>
  <c r="G40" i="8"/>
  <c r="H40" i="8"/>
  <c r="G41" i="8"/>
  <c r="H41" i="8"/>
  <c r="G49" i="8"/>
  <c r="H49" i="8"/>
  <c r="G50" i="8"/>
  <c r="H50" i="8"/>
  <c r="G51" i="8"/>
  <c r="H51" i="8"/>
  <c r="G52" i="8"/>
  <c r="H52" i="8"/>
  <c r="G53" i="8"/>
  <c r="H53" i="8"/>
  <c r="G54" i="8"/>
  <c r="H54" i="8"/>
  <c r="G55" i="8"/>
  <c r="H55" i="8"/>
  <c r="G56" i="8"/>
  <c r="H56" i="8"/>
  <c r="G57" i="8"/>
  <c r="H57" i="8"/>
  <c r="G58" i="8"/>
  <c r="H58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I20" i="13"/>
  <c r="C35" i="13"/>
  <c r="D35" i="13"/>
  <c r="E35" i="13"/>
  <c r="F35" i="13"/>
  <c r="G35" i="13"/>
  <c r="H35" i="13"/>
  <c r="N35" i="13"/>
  <c r="O35" i="13"/>
  <c r="C36" i="13"/>
  <c r="D36" i="13"/>
  <c r="E36" i="13"/>
  <c r="F36" i="13"/>
  <c r="G36" i="13"/>
  <c r="H36" i="13"/>
  <c r="K36" i="13"/>
  <c r="L36" i="13"/>
  <c r="N36" i="13"/>
  <c r="O36" i="13"/>
  <c r="C37" i="13"/>
  <c r="D37" i="13"/>
  <c r="E37" i="13"/>
  <c r="F37" i="13"/>
  <c r="G37" i="13"/>
  <c r="H37" i="13"/>
  <c r="N37" i="13"/>
  <c r="O37" i="13"/>
  <c r="C38" i="13"/>
  <c r="D38" i="13"/>
  <c r="E38" i="13"/>
  <c r="F38" i="13"/>
  <c r="G38" i="13"/>
  <c r="H38" i="13"/>
  <c r="K38" i="13"/>
  <c r="L38" i="13"/>
  <c r="N38" i="13"/>
  <c r="O38" i="13"/>
  <c r="C39" i="13"/>
  <c r="D39" i="13"/>
  <c r="E39" i="13"/>
  <c r="F39" i="13"/>
  <c r="G39" i="13"/>
  <c r="H39" i="13"/>
  <c r="N39" i="13"/>
  <c r="O39" i="13"/>
  <c r="C40" i="13"/>
  <c r="D40" i="13"/>
  <c r="E40" i="13"/>
  <c r="F40" i="13"/>
  <c r="G40" i="13"/>
  <c r="H40" i="13"/>
  <c r="N40" i="13"/>
  <c r="O40" i="13"/>
  <c r="C41" i="13"/>
  <c r="D41" i="13"/>
  <c r="E41" i="13"/>
  <c r="F41" i="13"/>
  <c r="G41" i="13"/>
  <c r="H41" i="13"/>
  <c r="N41" i="13"/>
  <c r="O41" i="13"/>
  <c r="C42" i="13"/>
  <c r="D42" i="13"/>
  <c r="E42" i="13"/>
  <c r="F42" i="13"/>
  <c r="G42" i="13"/>
  <c r="H42" i="13"/>
  <c r="N42" i="13"/>
  <c r="O42" i="13"/>
  <c r="C43" i="13"/>
  <c r="D43" i="13"/>
  <c r="E43" i="13"/>
  <c r="F43" i="13"/>
  <c r="G43" i="13"/>
  <c r="H43" i="13"/>
  <c r="N43" i="13"/>
  <c r="O43" i="13"/>
  <c r="C44" i="13"/>
  <c r="D44" i="13"/>
  <c r="E44" i="13"/>
  <c r="F44" i="13"/>
  <c r="G44" i="13"/>
  <c r="H44" i="13"/>
  <c r="N44" i="13"/>
  <c r="O44" i="13"/>
  <c r="C45" i="13"/>
  <c r="D45" i="13"/>
  <c r="E45" i="13"/>
  <c r="F45" i="13"/>
  <c r="G45" i="13"/>
  <c r="H45" i="13"/>
  <c r="N45" i="13"/>
  <c r="O45" i="13"/>
  <c r="C46" i="13"/>
  <c r="D46" i="13"/>
  <c r="E46" i="13"/>
  <c r="F46" i="13"/>
  <c r="G46" i="13"/>
  <c r="H46" i="13"/>
  <c r="N46" i="13"/>
  <c r="O46" i="13"/>
  <c r="C47" i="13"/>
  <c r="D47" i="13"/>
  <c r="E47" i="13"/>
  <c r="F47" i="13"/>
  <c r="G47" i="13"/>
  <c r="H47" i="13"/>
  <c r="N47" i="13"/>
  <c r="O47" i="13"/>
  <c r="C48" i="13"/>
  <c r="D48" i="13"/>
  <c r="E48" i="13"/>
  <c r="F48" i="13"/>
  <c r="G48" i="13"/>
  <c r="H48" i="13"/>
  <c r="N48" i="13"/>
  <c r="O48" i="13"/>
  <c r="C49" i="13"/>
  <c r="D49" i="13"/>
  <c r="E49" i="13"/>
  <c r="F49" i="13"/>
  <c r="G49" i="13"/>
  <c r="H49" i="13"/>
  <c r="N49" i="13"/>
  <c r="O49" i="13"/>
  <c r="C50" i="13"/>
  <c r="D50" i="13"/>
  <c r="E50" i="13"/>
  <c r="F50" i="13"/>
  <c r="G50" i="13"/>
  <c r="H50" i="13"/>
  <c r="N50" i="13"/>
  <c r="O50" i="13"/>
  <c r="C51" i="13"/>
  <c r="D51" i="13"/>
  <c r="E51" i="13"/>
  <c r="F51" i="13"/>
  <c r="G51" i="13"/>
  <c r="H51" i="13"/>
  <c r="N51" i="13"/>
  <c r="O51" i="13"/>
  <c r="C52" i="13"/>
  <c r="D52" i="13"/>
  <c r="E52" i="13"/>
  <c r="F52" i="13"/>
  <c r="G52" i="13"/>
  <c r="H52" i="13"/>
  <c r="N52" i="13"/>
  <c r="O52" i="13"/>
  <c r="C53" i="13"/>
  <c r="D53" i="13"/>
  <c r="E53" i="13"/>
  <c r="F53" i="13"/>
  <c r="G53" i="13"/>
  <c r="H53" i="13"/>
  <c r="N53" i="13"/>
  <c r="O53" i="13"/>
  <c r="C54" i="13"/>
  <c r="D54" i="13"/>
  <c r="E54" i="13"/>
  <c r="F54" i="13"/>
  <c r="G54" i="13"/>
  <c r="H54" i="13"/>
  <c r="N54" i="13"/>
  <c r="O54" i="13"/>
  <c r="C55" i="13"/>
  <c r="D55" i="13"/>
  <c r="E55" i="13"/>
  <c r="F55" i="13"/>
  <c r="G55" i="13"/>
  <c r="H55" i="13"/>
  <c r="N55" i="13"/>
  <c r="O55" i="13"/>
  <c r="C56" i="13"/>
  <c r="D56" i="13"/>
  <c r="E56" i="13"/>
  <c r="F56" i="13"/>
  <c r="G56" i="13"/>
  <c r="H56" i="13"/>
  <c r="N56" i="13"/>
  <c r="O56" i="13"/>
  <c r="C57" i="13"/>
  <c r="D57" i="13"/>
  <c r="E57" i="13"/>
  <c r="F57" i="13"/>
  <c r="G57" i="13"/>
  <c r="H57" i="13"/>
  <c r="N57" i="13"/>
  <c r="O57" i="13"/>
  <c r="C58" i="13"/>
  <c r="D58" i="13"/>
  <c r="E58" i="13"/>
  <c r="F58" i="13"/>
  <c r="G58" i="13"/>
  <c r="H58" i="13"/>
  <c r="N58" i="13"/>
  <c r="O58" i="13"/>
  <c r="C65" i="13"/>
  <c r="D65" i="13"/>
  <c r="E65" i="13"/>
  <c r="F65" i="13"/>
  <c r="G65" i="13"/>
  <c r="H65" i="13"/>
  <c r="N65" i="13"/>
  <c r="O65" i="13"/>
  <c r="C66" i="13"/>
  <c r="D66" i="13"/>
  <c r="E66" i="13"/>
  <c r="F66" i="13"/>
  <c r="G66" i="13"/>
  <c r="H66" i="13"/>
  <c r="N66" i="13"/>
  <c r="O66" i="13"/>
  <c r="C67" i="13"/>
  <c r="D67" i="13"/>
  <c r="E67" i="13"/>
  <c r="F67" i="13"/>
  <c r="G67" i="13"/>
  <c r="H67" i="13"/>
  <c r="N67" i="13"/>
  <c r="O67" i="13"/>
  <c r="C68" i="13"/>
  <c r="D68" i="13"/>
  <c r="E68" i="13"/>
  <c r="F68" i="13"/>
  <c r="G68" i="13"/>
  <c r="H68" i="13"/>
  <c r="N68" i="13"/>
  <c r="O68" i="13"/>
  <c r="C69" i="13"/>
  <c r="D69" i="13"/>
  <c r="E69" i="13"/>
  <c r="F69" i="13"/>
  <c r="G69" i="13"/>
  <c r="H69" i="13"/>
  <c r="N69" i="13"/>
  <c r="O69" i="13"/>
  <c r="C70" i="13"/>
  <c r="D70" i="13"/>
  <c r="E70" i="13"/>
  <c r="F70" i="13"/>
  <c r="G70" i="13"/>
  <c r="H70" i="13"/>
  <c r="N70" i="13"/>
  <c r="O70" i="13"/>
  <c r="C71" i="13"/>
  <c r="D71" i="13"/>
  <c r="E71" i="13"/>
  <c r="F71" i="13"/>
  <c r="G71" i="13"/>
  <c r="H71" i="13"/>
  <c r="N71" i="13"/>
  <c r="O71" i="13"/>
  <c r="C72" i="13"/>
  <c r="D72" i="13"/>
  <c r="E72" i="13"/>
  <c r="F72" i="13"/>
  <c r="G72" i="13"/>
  <c r="H72" i="13"/>
  <c r="N72" i="13"/>
  <c r="O72" i="13"/>
  <c r="C73" i="13"/>
  <c r="D73" i="13"/>
  <c r="E73" i="13"/>
  <c r="F73" i="13"/>
  <c r="G73" i="13"/>
  <c r="H73" i="13"/>
  <c r="N73" i="13"/>
  <c r="O73" i="13"/>
  <c r="C74" i="13"/>
  <c r="D74" i="13"/>
  <c r="E74" i="13"/>
  <c r="F74" i="13"/>
  <c r="G74" i="13"/>
  <c r="H74" i="13"/>
  <c r="N74" i="13"/>
  <c r="O74" i="13"/>
  <c r="C75" i="13"/>
  <c r="D75" i="13"/>
  <c r="E75" i="13"/>
  <c r="F75" i="13"/>
  <c r="G75" i="13"/>
  <c r="H75" i="13"/>
  <c r="N75" i="13"/>
  <c r="O75" i="13"/>
  <c r="C76" i="13"/>
  <c r="D76" i="13"/>
  <c r="E76" i="13"/>
  <c r="F76" i="13"/>
  <c r="G76" i="13"/>
  <c r="H76" i="13"/>
  <c r="N76" i="13"/>
  <c r="O76" i="13"/>
  <c r="C77" i="13"/>
  <c r="D77" i="13"/>
  <c r="E77" i="13"/>
  <c r="F77" i="13"/>
  <c r="G77" i="13"/>
  <c r="H77" i="13"/>
  <c r="N77" i="13"/>
  <c r="O77" i="13"/>
  <c r="C78" i="13"/>
  <c r="D78" i="13"/>
  <c r="E78" i="13"/>
  <c r="F78" i="13"/>
  <c r="G78" i="13"/>
  <c r="H78" i="13"/>
  <c r="N78" i="13"/>
  <c r="O78" i="13"/>
  <c r="C79" i="13"/>
  <c r="D79" i="13"/>
  <c r="E79" i="13"/>
  <c r="F79" i="13"/>
  <c r="G79" i="13"/>
  <c r="H79" i="13"/>
  <c r="N79" i="13"/>
  <c r="O79" i="13"/>
  <c r="C80" i="13"/>
  <c r="D80" i="13"/>
  <c r="E80" i="13"/>
  <c r="F80" i="13"/>
  <c r="G80" i="13"/>
  <c r="H80" i="13"/>
  <c r="N80" i="13"/>
  <c r="O80" i="13"/>
  <c r="C81" i="13"/>
  <c r="D81" i="13"/>
  <c r="E81" i="13"/>
  <c r="F81" i="13"/>
  <c r="G81" i="13"/>
  <c r="H81" i="13"/>
  <c r="N81" i="13"/>
  <c r="O81" i="13"/>
  <c r="C82" i="13"/>
  <c r="D82" i="13"/>
  <c r="E82" i="13"/>
  <c r="F82" i="13"/>
  <c r="G82" i="13"/>
  <c r="H82" i="13"/>
  <c r="N82" i="13"/>
  <c r="O82" i="13"/>
  <c r="C83" i="13"/>
  <c r="D83" i="13"/>
  <c r="E83" i="13"/>
  <c r="F83" i="13"/>
  <c r="G83" i="13"/>
  <c r="H83" i="13"/>
  <c r="N83" i="13"/>
  <c r="O83" i="13"/>
  <c r="C84" i="13"/>
  <c r="D84" i="13"/>
  <c r="E84" i="13"/>
  <c r="F84" i="13"/>
  <c r="G84" i="13"/>
  <c r="H84" i="13"/>
  <c r="N84" i="13"/>
  <c r="O84" i="13"/>
  <c r="C85" i="13"/>
  <c r="D85" i="13"/>
  <c r="E85" i="13"/>
  <c r="F85" i="13"/>
  <c r="G85" i="13"/>
  <c r="H85" i="13"/>
  <c r="N85" i="13"/>
  <c r="O85" i="13"/>
  <c r="C86" i="13"/>
  <c r="D86" i="13"/>
  <c r="E86" i="13"/>
  <c r="F86" i="13"/>
  <c r="G86" i="13"/>
  <c r="H86" i="13"/>
  <c r="N86" i="13"/>
  <c r="O86" i="13"/>
  <c r="C87" i="13"/>
  <c r="D87" i="13"/>
  <c r="E87" i="13"/>
  <c r="F87" i="13"/>
  <c r="G87" i="13"/>
  <c r="H87" i="13"/>
  <c r="N87" i="13"/>
  <c r="O87" i="13"/>
  <c r="C88" i="13"/>
  <c r="D88" i="13"/>
  <c r="E88" i="13"/>
  <c r="F88" i="13"/>
  <c r="G88" i="13"/>
  <c r="H88" i="13"/>
  <c r="N88" i="13"/>
  <c r="O88" i="13"/>
</calcChain>
</file>

<file path=xl/sharedStrings.xml><?xml version="1.0" encoding="utf-8"?>
<sst xmlns="http://schemas.openxmlformats.org/spreadsheetml/2006/main" count="1090" uniqueCount="405">
  <si>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</si>
  <si>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</si>
  <si>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</si>
  <si>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</si>
  <si>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</si>
  <si>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</si>
  <si>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</si>
  <si>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</si>
  <si>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</si>
  <si>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</si>
  <si>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</si>
  <si>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</si>
  <si>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</si>
  <si>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</si>
  <si>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</si>
  <si>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</si>
  <si>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</si>
  <si>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</si>
  <si>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</si>
  <si>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</si>
  <si>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</si>
  <si>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</si>
  <si>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</si>
  <si>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</si>
  <si>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</si>
  <si>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</si>
  <si>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</si>
  <si>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</si>
  <si>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</si>
  <si>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</si>
  <si>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</si>
  <si>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</si>
  <si>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</si>
  <si>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</si>
  <si>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</si>
  <si>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</si>
  <si>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</si>
  <si>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</si>
  <si>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</si>
  <si>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</si>
  <si>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</si>
  <si>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</si>
  <si>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</si>
  <si>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</si>
  <si>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</si>
  <si>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</si>
  <si>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</si>
  <si>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</si>
  <si>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</si>
  <si>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</si>
  <si>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</si>
  <si>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</si>
  <si>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</si>
  <si>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</si>
  <si>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</si>
  <si>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</si>
  <si>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</si>
  <si>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</si>
  <si>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</si>
  <si>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</si>
  <si>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</si>
  <si>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</si>
  <si>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</si>
  <si>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</si>
  <si>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</si>
  <si>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</si>
  <si>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</si>
  <si>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</si>
  <si>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</si>
  <si>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</si>
  <si>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</si>
  <si>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</si>
  <si>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</si>
  <si>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</si>
  <si>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</si>
  <si>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</si>
  <si>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</si>
  <si>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</si>
  <si>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</si>
  <si>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</si>
  <si>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</si>
  <si>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</si>
  <si>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</si>
  <si>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</si>
  <si>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</si>
  <si>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</si>
  <si>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</si>
  <si>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単価</t>
    <rPh sb="0" eb="2">
      <t>タンカ</t>
    </rPh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</si>
  <si>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</si>
  <si>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</si>
  <si>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</si>
  <si>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</si>
  <si>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</si>
  <si>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</si>
  <si>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</si>
  <si>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</si>
  <si>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</si>
  <si>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</si>
  <si>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</si>
  <si>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</si>
  <si>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</si>
  <si>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</si>
  <si>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</si>
  <si>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</si>
  <si>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</si>
  <si>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</si>
  <si>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</si>
  <si>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</si>
  <si>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</si>
  <si>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</si>
  <si>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</si>
  <si>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</si>
  <si>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</si>
  <si>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</si>
  <si>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</si>
  <si>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</si>
  <si>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</si>
  <si>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</si>
  <si>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</si>
  <si>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</si>
  <si>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</si>
  <si>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</si>
  <si>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</si>
  <si>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</si>
  <si>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</si>
  <si>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</si>
  <si>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</si>
  <si>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</si>
  <si>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</si>
  <si>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</si>
  <si>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</si>
  <si>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</si>
  <si>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</si>
  <si>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</si>
  <si>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</si>
  <si>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</si>
  <si>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</si>
  <si>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</si>
  <si>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</si>
  <si>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</si>
  <si>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</si>
  <si>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</si>
  <si>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</si>
  <si>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</si>
  <si>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</si>
  <si>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</si>
  <si>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</si>
  <si>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</si>
  <si>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</si>
  <si>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</si>
  <si>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</si>
  <si>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</si>
  <si>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</si>
  <si>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</si>
  <si>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</si>
  <si>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</si>
  <si>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</si>
  <si>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</si>
  <si>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</si>
  <si>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</si>
  <si>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</si>
  <si>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</si>
  <si>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</si>
  <si>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</si>
  <si>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</si>
  <si>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</si>
  <si>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</si>
  <si>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</si>
  <si>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</si>
  <si>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</si>
  <si>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</si>
  <si>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</si>
  <si>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</si>
  <si>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</si>
  <si>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</si>
  <si>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</si>
  <si>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名　　　称</t>
    <rPh sb="0" eb="1">
      <t>メイ</t>
    </rPh>
    <rPh sb="4" eb="5">
      <t>ショウ</t>
    </rPh>
    <phoneticPr fontId="2"/>
  </si>
  <si>
    <t>単位</t>
    <rPh sb="0" eb="2">
      <t>タンイ</t>
    </rPh>
    <phoneticPr fontId="2"/>
  </si>
  <si>
    <t>単　　価</t>
    <rPh sb="0" eb="1">
      <t>タン</t>
    </rPh>
    <rPh sb="3" eb="4">
      <t>アタイ</t>
    </rPh>
    <phoneticPr fontId="2"/>
  </si>
  <si>
    <t>摘　　　要</t>
    <rPh sb="0" eb="1">
      <t>チャク</t>
    </rPh>
    <rPh sb="4" eb="5">
      <t>ヨウ</t>
    </rPh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</si>
  <si>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</si>
  <si>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</si>
  <si>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</si>
  <si>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</si>
  <si>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</si>
  <si>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</si>
  <si>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単　価</t>
    <rPh sb="0" eb="1">
      <t>タン</t>
    </rPh>
    <rPh sb="2" eb="3">
      <t>アタイ</t>
    </rPh>
    <phoneticPr fontId="2"/>
  </si>
  <si>
    <t>金　　額</t>
    <rPh sb="0" eb="1">
      <t>キン</t>
    </rPh>
    <rPh sb="3" eb="4">
      <t>ガク</t>
    </rPh>
    <phoneticPr fontId="2"/>
  </si>
  <si>
    <t>工事価格1</t>
    <rPh sb="0" eb="2">
      <t>コウジ</t>
    </rPh>
    <rPh sb="2" eb="4">
      <t>カカク</t>
    </rPh>
    <phoneticPr fontId="2"/>
  </si>
  <si>
    <t>工事価格</t>
    <rPh sb="0" eb="2">
      <t>コウジ</t>
    </rPh>
    <rPh sb="2" eb="4">
      <t>カカク</t>
    </rPh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</si>
  <si>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</si>
  <si>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</si>
  <si>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</si>
  <si>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</si>
  <si>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</si>
  <si>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工事場所</t>
    <rPh sb="0" eb="2">
      <t>コウジ</t>
    </rPh>
    <rPh sb="2" eb="4">
      <t>バショ</t>
    </rPh>
    <phoneticPr fontId="2"/>
  </si>
  <si>
    <t>工事場所1</t>
    <rPh sb="0" eb="2">
      <t>コウジ</t>
    </rPh>
    <rPh sb="2" eb="4">
      <t>バショ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</si>
  <si>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</si>
  <si>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</si>
  <si>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初ページ</t>
    <rPh sb="0" eb="1">
      <t>ショ</t>
    </rPh>
    <phoneticPr fontId="2"/>
  </si>
  <si>
    <t>1ページ目のみ出力</t>
    <rPh sb="4" eb="5">
      <t>メ</t>
    </rPh>
    <rPh sb="7" eb="9">
      <t>シュツリョク</t>
    </rPh>
    <phoneticPr fontId="2"/>
  </si>
  <si>
    <t>工事名1</t>
    <rPh sb="0" eb="2">
      <t>コウジ</t>
    </rPh>
    <rPh sb="2" eb="3">
      <t>メイ</t>
    </rPh>
    <phoneticPr fontId="2"/>
  </si>
  <si>
    <t>数量</t>
    <rPh sb="0" eb="2">
      <t>スウリョウ</t>
    </rPh>
    <phoneticPr fontId="2"/>
  </si>
  <si>
    <t>単価表明細</t>
    <rPh sb="0" eb="2">
      <t>タンカ</t>
    </rPh>
    <rPh sb="2" eb="3">
      <t>ヒョウ</t>
    </rPh>
    <rPh sb="3" eb="5">
      <t>メイサイ</t>
    </rPh>
    <phoneticPr fontId="2"/>
  </si>
  <si>
    <t>値の数値によって02列(B列)目以降の列の結合をします。
例　階層の深さ3のときE,F,G,H列の結合
　　階層の深さ1のとき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9" eb="30">
      <t>レイ</t>
    </rPh>
    <rPh sb="31" eb="33">
      <t>カイソウ</t>
    </rPh>
    <rPh sb="34" eb="35">
      <t>フカ</t>
    </rPh>
    <rPh sb="47" eb="48">
      <t>レツ</t>
    </rPh>
    <rPh sb="49" eb="51">
      <t>ケツゴウ</t>
    </rPh>
    <rPh sb="54" eb="56">
      <t>カイソウ</t>
    </rPh>
    <rPh sb="57" eb="58">
      <t>フカ</t>
    </rPh>
    <rPh sb="78" eb="79">
      <t>レツ</t>
    </rPh>
    <rPh sb="80" eb="82">
      <t>ケツゴウ</t>
    </rPh>
    <phoneticPr fontId="2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</si>
  <si>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2"/>
  </si>
  <si>
    <t>工事設計書　　　　　　　事業年度：</t>
    <rPh sb="0" eb="2">
      <t>コウジ</t>
    </rPh>
    <rPh sb="2" eb="5">
      <t>セッケイショ</t>
    </rPh>
    <rPh sb="12" eb="14">
      <t>ジギョウ</t>
    </rPh>
    <rPh sb="14" eb="16">
      <t>ネンド</t>
    </rPh>
    <phoneticPr fontId="2"/>
  </si>
  <si>
    <t>事業名(ﾀｲﾄﾙ)</t>
    <rPh sb="0" eb="2">
      <t>ジギョウ</t>
    </rPh>
    <phoneticPr fontId="2"/>
  </si>
  <si>
    <t>事業名（ﾀｲﾄﾙ）</t>
    <rPh sb="0" eb="2">
      <t>ジギョウ</t>
    </rPh>
    <rPh sb="2" eb="3">
      <t>メイ</t>
    </rPh>
    <phoneticPr fontId="2"/>
  </si>
  <si>
    <t>工事名(ﾀｲﾄﾙ)</t>
    <phoneticPr fontId="2"/>
  </si>
  <si>
    <t>工事名（ﾀｲﾄﾙ）</t>
    <rPh sb="0" eb="2">
      <t>コウジ</t>
    </rPh>
    <rPh sb="2" eb="3">
      <t>メイ</t>
    </rPh>
    <phoneticPr fontId="2"/>
  </si>
  <si>
    <t>工事場所(ﾀｲﾄﾙ)</t>
    <phoneticPr fontId="2"/>
  </si>
  <si>
    <t>工事場所（ﾀｲﾄﾙ）</t>
    <rPh sb="0" eb="2">
      <t>コウジ</t>
    </rPh>
    <rPh sb="2" eb="4">
      <t>バショ</t>
    </rPh>
    <phoneticPr fontId="2"/>
  </si>
  <si>
    <t>事業名</t>
    <rPh sb="0" eb="2">
      <t>ジギョウ</t>
    </rPh>
    <rPh sb="2" eb="3">
      <t>メイ</t>
    </rPh>
    <phoneticPr fontId="2"/>
  </si>
  <si>
    <t>工事場所2</t>
    <rPh sb="0" eb="2">
      <t>コウジ</t>
    </rPh>
    <rPh sb="2" eb="4">
      <t>バショ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</si>
  <si>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</si>
  <si>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</si>
  <si>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H</t>
    <phoneticPr fontId="2"/>
  </si>
  <si>
    <t>○</t>
    <phoneticPr fontId="2"/>
  </si>
  <si>
    <t>表紙備考</t>
    <phoneticPr fontId="2"/>
  </si>
  <si>
    <t>表紙備考</t>
    <rPh sb="0" eb="2">
      <t>ヒョウシ</t>
    </rPh>
    <rPh sb="2" eb="4">
      <t>ビコウ</t>
    </rPh>
    <phoneticPr fontId="2"/>
  </si>
  <si>
    <t>×</t>
    <phoneticPr fontId="2"/>
  </si>
  <si>
    <t>工種名1</t>
    <rPh sb="0" eb="2">
      <t>コウシュ</t>
    </rPh>
    <rPh sb="2" eb="3">
      <t>メイ</t>
    </rPh>
    <phoneticPr fontId="2"/>
  </si>
  <si>
    <t>工種</t>
    <rPh sb="0" eb="2">
      <t>コウシュ</t>
    </rPh>
    <phoneticPr fontId="2"/>
  </si>
  <si>
    <t>×</t>
    <phoneticPr fontId="2"/>
  </si>
  <si>
    <t>起工日付</t>
    <rPh sb="0" eb="2">
      <t>キコウ</t>
    </rPh>
    <rPh sb="2" eb="4">
      <t>ヒヅケ</t>
    </rPh>
    <phoneticPr fontId="2"/>
  </si>
  <si>
    <t>起工年月日</t>
    <rPh sb="0" eb="2">
      <t>キコウ</t>
    </rPh>
    <rPh sb="2" eb="5">
      <t>ネンガッピ</t>
    </rPh>
    <phoneticPr fontId="2"/>
  </si>
  <si>
    <t>H</t>
    <phoneticPr fontId="2"/>
  </si>
  <si>
    <t>×</t>
    <phoneticPr fontId="2"/>
  </si>
  <si>
    <t>工期開始</t>
    <rPh sb="0" eb="2">
      <t>コウキ</t>
    </rPh>
    <rPh sb="2" eb="4">
      <t>カイシ</t>
    </rPh>
    <phoneticPr fontId="2"/>
  </si>
  <si>
    <t>工期終了</t>
    <rPh sb="0" eb="2">
      <t>コウキ</t>
    </rPh>
    <rPh sb="2" eb="4">
      <t>シュウリョウ</t>
    </rPh>
    <phoneticPr fontId="2"/>
  </si>
  <si>
    <t>×</t>
    <phoneticPr fontId="2"/>
  </si>
  <si>
    <t>事業年度</t>
    <rPh sb="0" eb="2">
      <t>ジギョウ</t>
    </rPh>
    <rPh sb="2" eb="4">
      <t>ネンド</t>
    </rPh>
    <phoneticPr fontId="2"/>
  </si>
  <si>
    <t>×</t>
    <phoneticPr fontId="2"/>
  </si>
  <si>
    <t>H</t>
    <phoneticPr fontId="2"/>
  </si>
  <si>
    <t>工　　　種</t>
    <rPh sb="0" eb="1">
      <t>コウ</t>
    </rPh>
    <rPh sb="4" eb="5">
      <t>タネ</t>
    </rPh>
    <phoneticPr fontId="2"/>
  </si>
  <si>
    <t>工　　　期</t>
    <rPh sb="0" eb="1">
      <t>コウ</t>
    </rPh>
    <rPh sb="4" eb="5">
      <t>キ</t>
    </rPh>
    <phoneticPr fontId="2"/>
  </si>
  <si>
    <t>工 事 価 格</t>
    <rPh sb="0" eb="1">
      <t>コウ</t>
    </rPh>
    <rPh sb="2" eb="3">
      <t>コト</t>
    </rPh>
    <rPh sb="4" eb="5">
      <t>アタイ</t>
    </rPh>
    <rPh sb="6" eb="7">
      <t>カク</t>
    </rPh>
    <phoneticPr fontId="2"/>
  </si>
  <si>
    <t xml:space="preserve"> 消 費 税</t>
    <rPh sb="1" eb="2">
      <t>ケ</t>
    </rPh>
    <rPh sb="3" eb="4">
      <t>ヒ</t>
    </rPh>
    <rPh sb="5" eb="6">
      <t>ゼイ</t>
    </rPh>
    <phoneticPr fontId="2"/>
  </si>
  <si>
    <t>合      計</t>
    <rPh sb="0" eb="1">
      <t>ゴウ</t>
    </rPh>
    <rPh sb="7" eb="8">
      <t>ケイ</t>
    </rPh>
    <phoneticPr fontId="2"/>
  </si>
  <si>
    <t>費目        工種        施工名称</t>
    <rPh sb="0" eb="2">
      <t>ヒモク</t>
    </rPh>
    <rPh sb="10" eb="11">
      <t>コウ</t>
    </rPh>
    <rPh sb="11" eb="12">
      <t>シュ</t>
    </rPh>
    <rPh sb="20" eb="22">
      <t>セコウ</t>
    </rPh>
    <rPh sb="22" eb="24">
      <t>メイショウ</t>
    </rPh>
    <phoneticPr fontId="2"/>
  </si>
  <si>
    <t>数  量</t>
    <rPh sb="0" eb="1">
      <t>カズ</t>
    </rPh>
    <rPh sb="3" eb="4">
      <t>リョウ</t>
    </rPh>
    <phoneticPr fontId="2"/>
  </si>
  <si>
    <t>単  位</t>
    <rPh sb="0" eb="1">
      <t>タン</t>
    </rPh>
    <rPh sb="3" eb="4">
      <t>クライ</t>
    </rPh>
    <phoneticPr fontId="2"/>
  </si>
  <si>
    <t>摘　　　要</t>
    <rPh sb="0" eb="1">
      <t>テキ</t>
    </rPh>
    <rPh sb="4" eb="5">
      <t>ヨウ</t>
    </rPh>
    <phoneticPr fontId="2"/>
  </si>
  <si>
    <t>工種別内訳</t>
    <rPh sb="0" eb="1">
      <t>コウ</t>
    </rPh>
    <rPh sb="1" eb="3">
      <t>シュベツ</t>
    </rPh>
    <rPh sb="3" eb="5">
      <t>ウチワケ</t>
    </rPh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</si>
  <si>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</si>
  <si>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</si>
  <si>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</si>
  <si>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</si>
  <si>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単価　変更</t>
    <rPh sb="0" eb="2">
      <t>タンカ</t>
    </rPh>
    <phoneticPr fontId="2"/>
  </si>
  <si>
    <t>金額　変更</t>
    <rPh sb="0" eb="2">
      <t>キンガク</t>
    </rPh>
    <phoneticPr fontId="2"/>
  </si>
  <si>
    <t>形状寸法　変更</t>
    <rPh sb="0" eb="2">
      <t>ケイジョウ</t>
    </rPh>
    <rPh sb="2" eb="4">
      <t>スンポウ</t>
    </rPh>
    <phoneticPr fontId="2"/>
  </si>
  <si>
    <t>算定数量　変更</t>
    <rPh sb="0" eb="2">
      <t>サンテイ</t>
    </rPh>
    <rPh sb="2" eb="4">
      <t>スウリョウ</t>
    </rPh>
    <phoneticPr fontId="2"/>
  </si>
  <si>
    <t>単位当り　変更</t>
    <rPh sb="0" eb="2">
      <t>タンイ</t>
    </rPh>
    <rPh sb="2" eb="3">
      <t>アタ</t>
    </rPh>
    <phoneticPr fontId="2"/>
  </si>
  <si>
    <t>算定単位　変更</t>
    <rPh sb="0" eb="2">
      <t>サンテイ</t>
    </rPh>
    <rPh sb="2" eb="4">
      <t>タンイ</t>
    </rPh>
    <phoneticPr fontId="2"/>
  </si>
  <si>
    <t>採用単価名　変更</t>
    <rPh sb="0" eb="2">
      <t>サイヨウ</t>
    </rPh>
    <rPh sb="2" eb="4">
      <t>タンカ</t>
    </rPh>
    <rPh sb="4" eb="5">
      <t>メイ</t>
    </rPh>
    <phoneticPr fontId="2"/>
  </si>
  <si>
    <t>採用単価種類　変更</t>
    <rPh sb="0" eb="2">
      <t>サイヨウ</t>
    </rPh>
    <rPh sb="2" eb="4">
      <t>タンカ</t>
    </rPh>
    <rPh sb="4" eb="6">
      <t>シュルイ</t>
    </rPh>
    <phoneticPr fontId="2"/>
  </si>
  <si>
    <t>資料　変更</t>
    <rPh sb="0" eb="2">
      <t>シリョウ</t>
    </rPh>
    <phoneticPr fontId="2"/>
  </si>
  <si>
    <t>備考　変更</t>
    <rPh sb="0" eb="2">
      <t>ビコウ</t>
    </rPh>
    <phoneticPr fontId="2"/>
  </si>
  <si>
    <t>明細備考　変更</t>
    <rPh sb="0" eb="2">
      <t>メイサイ</t>
    </rPh>
    <rPh sb="2" eb="4">
      <t>ビコウ</t>
    </rPh>
    <phoneticPr fontId="2"/>
  </si>
  <si>
    <t>結合02_10</t>
    <rPh sb="0" eb="2">
      <t>ケツゴウ</t>
    </rPh>
    <phoneticPr fontId="2"/>
  </si>
  <si>
    <t>社名</t>
    <rPh sb="0" eb="2">
      <t>シャメイ</t>
    </rPh>
    <phoneticPr fontId="2"/>
  </si>
  <si>
    <t>×</t>
    <phoneticPr fontId="2"/>
  </si>
  <si>
    <t>工事名称:</t>
    <phoneticPr fontId="2"/>
  </si>
  <si>
    <t>工事名称:</t>
    <rPh sb="0" eb="2">
      <t>コウジ</t>
    </rPh>
    <rPh sb="2" eb="4">
      <t>メイショウ</t>
    </rPh>
    <phoneticPr fontId="2"/>
  </si>
  <si>
    <t>A1:S60</t>
    <phoneticPr fontId="2"/>
  </si>
  <si>
    <t>Y</t>
    <phoneticPr fontId="2"/>
  </si>
  <si>
    <t>R</t>
    <phoneticPr fontId="2"/>
  </si>
  <si>
    <t>Q</t>
    <phoneticPr fontId="2"/>
  </si>
  <si>
    <t>A61:U90</t>
    <phoneticPr fontId="2"/>
  </si>
  <si>
    <t>P</t>
    <phoneticPr fontId="2"/>
  </si>
  <si>
    <t>ｍ</t>
    <phoneticPr fontId="2"/>
  </si>
  <si>
    <t>R-2-1-2-1</t>
  </si>
  <si>
    <t>m3</t>
  </si>
  <si>
    <t>ｍ</t>
    <phoneticPr fontId="2"/>
  </si>
  <si>
    <t/>
  </si>
  <si>
    <t>内訳表明細</t>
    <rPh sb="0" eb="2">
      <t>ウチワケ</t>
    </rPh>
    <rPh sb="2" eb="3">
      <t>ヒョウ</t>
    </rPh>
    <rPh sb="3" eb="5">
      <t>メイサイ</t>
    </rPh>
    <phoneticPr fontId="2"/>
  </si>
  <si>
    <t>単価表第001号</t>
    <phoneticPr fontId="2"/>
  </si>
  <si>
    <t>単価表第001号</t>
    <phoneticPr fontId="2"/>
  </si>
  <si>
    <t>A1:M43</t>
    <phoneticPr fontId="2"/>
  </si>
  <si>
    <t>A44:M86</t>
    <phoneticPr fontId="2"/>
  </si>
  <si>
    <t>L</t>
    <phoneticPr fontId="2"/>
  </si>
  <si>
    <t>I</t>
    <phoneticPr fontId="2"/>
  </si>
  <si>
    <t>AL</t>
    <phoneticPr fontId="2"/>
  </si>
  <si>
    <t>BJ</t>
    <phoneticPr fontId="2"/>
  </si>
  <si>
    <t>BE</t>
    <phoneticPr fontId="2"/>
  </si>
  <si>
    <t>AY</t>
    <phoneticPr fontId="2"/>
  </si>
  <si>
    <t>AR</t>
    <phoneticPr fontId="2"/>
  </si>
  <si>
    <t>AM</t>
    <phoneticPr fontId="2"/>
  </si>
  <si>
    <t>BK</t>
    <phoneticPr fontId="2"/>
  </si>
  <si>
    <t>AX</t>
    <phoneticPr fontId="2"/>
  </si>
  <si>
    <t>A</t>
    <phoneticPr fontId="2"/>
  </si>
  <si>
    <t>C</t>
    <phoneticPr fontId="2"/>
  </si>
  <si>
    <t>U</t>
    <phoneticPr fontId="2"/>
  </si>
  <si>
    <t>W</t>
    <phoneticPr fontId="2"/>
  </si>
  <si>
    <t>T</t>
    <phoneticPr fontId="2"/>
  </si>
  <si>
    <t>D</t>
    <phoneticPr fontId="2"/>
  </si>
  <si>
    <t>AC</t>
    <phoneticPr fontId="2"/>
  </si>
  <si>
    <t>AA</t>
    <phoneticPr fontId="2"/>
  </si>
  <si>
    <t>AH</t>
    <phoneticPr fontId="2"/>
  </si>
  <si>
    <t>AO</t>
    <phoneticPr fontId="2"/>
  </si>
  <si>
    <t>AV</t>
    <phoneticPr fontId="2"/>
  </si>
  <si>
    <t>BS</t>
    <phoneticPr fontId="2"/>
  </si>
  <si>
    <t>AW</t>
    <phoneticPr fontId="2"/>
  </si>
  <si>
    <t>AS</t>
    <phoneticPr fontId="2"/>
  </si>
  <si>
    <t>AQ</t>
    <phoneticPr fontId="2"/>
  </si>
  <si>
    <t>AK</t>
    <phoneticPr fontId="2"/>
  </si>
  <si>
    <t>P</t>
    <phoneticPr fontId="2"/>
  </si>
  <si>
    <t>N</t>
    <phoneticPr fontId="2"/>
  </si>
  <si>
    <t>F</t>
    <phoneticPr fontId="2"/>
  </si>
  <si>
    <t>AE</t>
    <phoneticPr fontId="2"/>
  </si>
  <si>
    <t>BD</t>
    <phoneticPr fontId="2"/>
  </si>
  <si>
    <t>AF</t>
    <phoneticPr fontId="2"/>
  </si>
  <si>
    <t>AT</t>
    <phoneticPr fontId="2"/>
  </si>
  <si>
    <t>BC</t>
    <phoneticPr fontId="2"/>
  </si>
  <si>
    <t>R</t>
    <phoneticPr fontId="2"/>
  </si>
  <si>
    <t>AG</t>
    <phoneticPr fontId="2"/>
  </si>
  <si>
    <t>AU</t>
    <phoneticPr fontId="2"/>
  </si>
  <si>
    <t>BA</t>
    <phoneticPr fontId="2"/>
  </si>
  <si>
    <t>AJ</t>
    <phoneticPr fontId="2"/>
  </si>
  <si>
    <t>AN</t>
    <phoneticPr fontId="2"/>
  </si>
  <si>
    <t>BB</t>
    <phoneticPr fontId="2"/>
  </si>
  <si>
    <t>AI</t>
    <phoneticPr fontId="2"/>
  </si>
  <si>
    <t>AZ</t>
    <phoneticPr fontId="2"/>
  </si>
  <si>
    <t>BL</t>
    <phoneticPr fontId="2"/>
  </si>
  <si>
    <t>BG</t>
    <phoneticPr fontId="2"/>
  </si>
  <si>
    <t>BH</t>
    <phoneticPr fontId="2"/>
  </si>
  <si>
    <t>BF</t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</si>
  <si>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</si>
  <si>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</si>
  <si>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</si>
  <si>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</si>
  <si>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</si>
  <si>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</si>
  <si>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</si>
  <si>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</si>
  <si>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</si>
  <si>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</si>
  <si>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</si>
  <si>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</si>
  <si>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I</t>
    <phoneticPr fontId="2"/>
  </si>
  <si>
    <t>A</t>
    <phoneticPr fontId="2"/>
  </si>
  <si>
    <t>C</t>
    <phoneticPr fontId="2"/>
  </si>
  <si>
    <t>U</t>
    <phoneticPr fontId="2"/>
  </si>
  <si>
    <t>V</t>
    <phoneticPr fontId="2"/>
  </si>
  <si>
    <t>W</t>
    <phoneticPr fontId="2"/>
  </si>
  <si>
    <t>T</t>
    <phoneticPr fontId="2"/>
  </si>
  <si>
    <t>D</t>
    <phoneticPr fontId="2"/>
  </si>
  <si>
    <t>S</t>
    <phoneticPr fontId="2"/>
  </si>
  <si>
    <t>AD</t>
    <phoneticPr fontId="2"/>
  </si>
  <si>
    <t>Z</t>
    <phoneticPr fontId="2"/>
  </si>
  <si>
    <t>AB</t>
    <phoneticPr fontId="2"/>
  </si>
  <si>
    <t>AC</t>
    <phoneticPr fontId="2"/>
  </si>
  <si>
    <t>AA</t>
    <phoneticPr fontId="2"/>
  </si>
  <si>
    <t>A</t>
    <phoneticPr fontId="2"/>
  </si>
  <si>
    <t>AH</t>
    <phoneticPr fontId="2"/>
  </si>
  <si>
    <t>AO</t>
    <phoneticPr fontId="2"/>
  </si>
  <si>
    <t>BM</t>
    <phoneticPr fontId="2"/>
  </si>
  <si>
    <t>AP</t>
    <phoneticPr fontId="2"/>
  </si>
  <si>
    <t>BN</t>
    <phoneticPr fontId="2"/>
  </si>
  <si>
    <t>AV</t>
    <phoneticPr fontId="2"/>
  </si>
  <si>
    <t>BS</t>
    <phoneticPr fontId="2"/>
  </si>
  <si>
    <t>AR</t>
    <phoneticPr fontId="2"/>
  </si>
  <si>
    <t>BP</t>
    <phoneticPr fontId="2"/>
  </si>
  <si>
    <t>AW</t>
    <phoneticPr fontId="2"/>
  </si>
  <si>
    <t>BT</t>
    <phoneticPr fontId="2"/>
  </si>
  <si>
    <t>AX</t>
    <phoneticPr fontId="2"/>
  </si>
  <si>
    <t>BU</t>
    <phoneticPr fontId="2"/>
  </si>
  <si>
    <t>AS</t>
    <phoneticPr fontId="2"/>
  </si>
  <si>
    <t>BQ</t>
    <phoneticPr fontId="2"/>
  </si>
  <si>
    <t>AQ</t>
    <phoneticPr fontId="2"/>
  </si>
  <si>
    <t>BO</t>
    <phoneticPr fontId="2"/>
  </si>
  <si>
    <t>AK</t>
    <phoneticPr fontId="2"/>
  </si>
  <si>
    <t>2006/02/10版新規</t>
    <rPh sb="10" eb="11">
      <t>バン</t>
    </rPh>
    <rPh sb="11" eb="13">
      <t>シンキ</t>
    </rPh>
    <phoneticPr fontId="2"/>
  </si>
  <si>
    <t>AO</t>
    <phoneticPr fontId="2"/>
  </si>
  <si>
    <t>I</t>
    <phoneticPr fontId="2"/>
  </si>
  <si>
    <t>○</t>
    <phoneticPr fontId="2"/>
  </si>
  <si>
    <t>BC</t>
    <phoneticPr fontId="2"/>
  </si>
  <si>
    <t>親工事合計1</t>
    <rPh sb="0" eb="1">
      <t>オヤ</t>
    </rPh>
    <rPh sb="1" eb="3">
      <t>コウジ</t>
    </rPh>
    <rPh sb="3" eb="5">
      <t>ゴウケイ</t>
    </rPh>
    <phoneticPr fontId="2"/>
  </si>
  <si>
    <t>AM</t>
    <phoneticPr fontId="2"/>
  </si>
  <si>
    <t>使用しない</t>
    <rPh sb="0" eb="2">
      <t>シヨウ</t>
    </rPh>
    <phoneticPr fontId="2"/>
  </si>
  <si>
    <t>Q</t>
    <phoneticPr fontId="2"/>
  </si>
  <si>
    <t>×</t>
    <phoneticPr fontId="2"/>
  </si>
  <si>
    <t>合算表末=金額1</t>
    <rPh sb="5" eb="7">
      <t>キンガク</t>
    </rPh>
    <phoneticPr fontId="2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</si>
  <si>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2"/>
  </si>
  <si>
    <t>親契約保証費1</t>
    <rPh sb="0" eb="1">
      <t>オヤ</t>
    </rPh>
    <rPh sb="1" eb="3">
      <t>ケイヤク</t>
    </rPh>
    <rPh sb="3" eb="5">
      <t>ホショウ</t>
    </rPh>
    <rPh sb="5" eb="6">
      <t>ヒ</t>
    </rPh>
    <phoneticPr fontId="2"/>
  </si>
  <si>
    <t>AN</t>
    <phoneticPr fontId="2"/>
  </si>
  <si>
    <t>-</t>
    <phoneticPr fontId="2"/>
  </si>
  <si>
    <t>工事合計</t>
    <rPh sb="0" eb="2">
      <t>コウジ</t>
    </rPh>
    <rPh sb="2" eb="4">
      <t>ゴウケイ</t>
    </rPh>
    <phoneticPr fontId="2"/>
  </si>
  <si>
    <t>合算表末=名称1</t>
    <rPh sb="5" eb="7">
      <t>メイショウ</t>
    </rPh>
    <phoneticPr fontId="2"/>
  </si>
  <si>
    <t>契約保証費</t>
    <rPh sb="0" eb="2">
      <t>ケイヤク</t>
    </rPh>
    <rPh sb="2" eb="4">
      <t>ホショウ</t>
    </rPh>
    <rPh sb="4" eb="5">
      <t>ヒ</t>
    </rPh>
    <phoneticPr fontId="2"/>
  </si>
  <si>
    <t>親工事価格1</t>
    <rPh sb="0" eb="1">
      <t>オヤ</t>
    </rPh>
    <rPh sb="1" eb="3">
      <t>コウジ</t>
    </rPh>
    <rPh sb="3" eb="5">
      <t>カカク</t>
    </rPh>
    <phoneticPr fontId="2"/>
  </si>
  <si>
    <t>親消費税1</t>
    <rPh sb="0" eb="1">
      <t>オヤ</t>
    </rPh>
    <rPh sb="1" eb="4">
      <t>ショウヒゼイ</t>
    </rPh>
    <phoneticPr fontId="2"/>
  </si>
  <si>
    <t>親工事価格2</t>
    <rPh sb="0" eb="1">
      <t>オヤ</t>
    </rPh>
    <phoneticPr fontId="2"/>
  </si>
  <si>
    <t>親消費税2</t>
    <rPh sb="0" eb="1">
      <t>オヤ</t>
    </rPh>
    <rPh sb="1" eb="4">
      <t>ショウヒゼイ</t>
    </rPh>
    <phoneticPr fontId="2"/>
  </si>
  <si>
    <t>親工事合計2</t>
    <rPh sb="0" eb="1">
      <t>オヤ</t>
    </rPh>
    <rPh sb="1" eb="3">
      <t>コウジ</t>
    </rPh>
    <rPh sb="3" eb="5">
      <t>ゴウケイ</t>
    </rPh>
    <phoneticPr fontId="2"/>
  </si>
  <si>
    <t>AQ</t>
    <phoneticPr fontId="2"/>
  </si>
  <si>
    <t>AS</t>
    <phoneticPr fontId="2"/>
  </si>
  <si>
    <t>AT</t>
    <phoneticPr fontId="2"/>
  </si>
  <si>
    <t>親契約保証費2</t>
    <rPh sb="0" eb="1">
      <t>オヤ</t>
    </rPh>
    <rPh sb="1" eb="3">
      <t>ケイヤク</t>
    </rPh>
    <rPh sb="3" eb="5">
      <t>ホショウ</t>
    </rPh>
    <rPh sb="5" eb="6">
      <t>ヒ</t>
    </rPh>
    <phoneticPr fontId="2"/>
  </si>
  <si>
    <t>AQ</t>
    <phoneticPr fontId="2"/>
  </si>
  <si>
    <t>AR</t>
    <phoneticPr fontId="2"/>
  </si>
  <si>
    <t>合算表末=金額2</t>
    <rPh sb="5" eb="7">
      <t>キンガク</t>
    </rPh>
    <phoneticPr fontId="2"/>
  </si>
  <si>
    <t>１または２</t>
    <phoneticPr fontId="2"/>
  </si>
  <si>
    <t>０非表示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</si>
</sst>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¥&quot;#,##0;&quot;¥&quot;\-#,##0"/>
    <numFmt numFmtId="176" formatCode="0_ "/>
    <numFmt numFmtId="177" formatCode="#,##0_ "/>
    <numFmt numFmtId="178" formatCode="#,##0_ ;[Red]\-#,##0\ "/>
    <numFmt numFmtId="179" formatCode="gggee&quot;年&quot;&quot;度&quot;"/>
    <numFmt numFmtId="180" formatCode="#,###.####"/>
    <numFmt numFmtId="181" formatCode="#.####"/>
    <numFmt numFmtId="182" formatCode="#.##"/>
  </numFmts>
  <fonts count="24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2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color indexed="9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4" fillId="0" borderId="0" xfId="0" applyFont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49" fontId="4" fillId="0" borderId="42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4" xfId="0" applyBorder="1"/>
    <xf numFmtId="0" fontId="0" fillId="0" borderId="43" xfId="0" applyBorder="1"/>
    <xf numFmtId="0" fontId="0" fillId="0" borderId="45" xfId="0" applyBorder="1"/>
    <xf numFmtId="0" fontId="0" fillId="0" borderId="46" xfId="0" applyFill="1" applyBorder="1"/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vertical="top" wrapText="1"/>
    </xf>
    <xf numFmtId="0" fontId="0" fillId="0" borderId="12" xfId="0" applyFill="1" applyBorder="1" applyAlignment="1">
      <alignment horizontal="center"/>
    </xf>
    <xf numFmtId="0" fontId="11" fillId="0" borderId="47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8" fillId="0" borderId="47" xfId="0" applyFont="1" applyBorder="1" applyAlignment="1">
      <alignment horizontal="center" vertical="center" shrinkToFit="1"/>
    </xf>
    <xf numFmtId="0" fontId="4" fillId="0" borderId="31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4" fillId="0" borderId="48" xfId="0" applyNumberFormat="1" applyFont="1" applyFill="1" applyBorder="1" applyAlignment="1">
      <alignment vertical="center"/>
    </xf>
    <xf numFmtId="0" fontId="4" fillId="0" borderId="49" xfId="0" applyFont="1" applyFill="1" applyBorder="1" applyAlignment="1">
      <alignment vertical="center"/>
    </xf>
    <xf numFmtId="49" fontId="4" fillId="0" borderId="49" xfId="0" applyNumberFormat="1" applyFont="1" applyFill="1" applyBorder="1" applyAlignment="1">
      <alignment vertical="center"/>
    </xf>
    <xf numFmtId="0" fontId="4" fillId="0" borderId="50" xfId="0" applyFont="1" applyFill="1" applyBorder="1" applyAlignment="1">
      <alignment vertical="center"/>
    </xf>
    <xf numFmtId="40" fontId="4" fillId="0" borderId="51" xfId="1" applyNumberFormat="1" applyFont="1" applyFill="1" applyBorder="1" applyAlignment="1">
      <alignment horizontal="center" vertical="center"/>
    </xf>
    <xf numFmtId="0" fontId="0" fillId="2" borderId="52" xfId="0" applyFill="1" applyBorder="1"/>
    <xf numFmtId="40" fontId="0" fillId="2" borderId="53" xfId="1" applyNumberFormat="1" applyFont="1" applyFill="1" applyBorder="1"/>
    <xf numFmtId="40" fontId="0" fillId="2" borderId="1" xfId="1" applyNumberFormat="1" applyFont="1" applyFill="1" applyBorder="1"/>
    <xf numFmtId="0" fontId="0" fillId="5" borderId="54" xfId="0" applyFill="1" applyBorder="1"/>
    <xf numFmtId="0" fontId="0" fillId="5" borderId="33" xfId="0" applyFill="1" applyBorder="1"/>
    <xf numFmtId="0" fontId="0" fillId="5" borderId="35" xfId="0" applyFill="1" applyBorder="1"/>
    <xf numFmtId="0" fontId="0" fillId="6" borderId="34" xfId="0" applyFill="1" applyBorder="1"/>
    <xf numFmtId="0" fontId="7" fillId="0" borderId="55" xfId="0" applyNumberFormat="1" applyFont="1" applyBorder="1" applyAlignment="1">
      <alignment vertical="top"/>
    </xf>
    <xf numFmtId="0" fontId="7" fillId="0" borderId="56" xfId="1" applyNumberFormat="1" applyFont="1" applyBorder="1" applyAlignment="1">
      <alignment vertical="top"/>
    </xf>
    <xf numFmtId="49" fontId="7" fillId="0" borderId="29" xfId="0" applyNumberFormat="1" applyFont="1" applyFill="1" applyBorder="1" applyAlignment="1">
      <alignment vertical="top"/>
    </xf>
    <xf numFmtId="49" fontId="7" fillId="0" borderId="39" xfId="0" applyNumberFormat="1" applyFont="1" applyFill="1" applyBorder="1" applyAlignment="1">
      <alignment vertical="top"/>
    </xf>
    <xf numFmtId="40" fontId="6" fillId="0" borderId="22" xfId="1" applyNumberFormat="1" applyFont="1" applyFill="1" applyBorder="1" applyAlignment="1">
      <alignment horizontal="center" vertical="center"/>
    </xf>
    <xf numFmtId="40" fontId="6" fillId="0" borderId="26" xfId="1" applyNumberFormat="1" applyFont="1" applyFill="1" applyBorder="1" applyAlignment="1">
      <alignment horizontal="center" vertical="center"/>
    </xf>
    <xf numFmtId="40" fontId="6" fillId="0" borderId="2" xfId="1" applyNumberFormat="1" applyFont="1" applyFill="1" applyBorder="1" applyAlignment="1">
      <alignment horizontal="center" vertical="center"/>
    </xf>
    <xf numFmtId="40" fontId="6" fillId="0" borderId="43" xfId="1" applyNumberFormat="1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horizontal="right"/>
    </xf>
    <xf numFmtId="38" fontId="6" fillId="0" borderId="26" xfId="1" applyFont="1" applyFill="1" applyBorder="1" applyAlignment="1">
      <alignment horizontal="right"/>
    </xf>
    <xf numFmtId="38" fontId="6" fillId="0" borderId="2" xfId="1" applyFont="1" applyFill="1" applyBorder="1" applyAlignment="1">
      <alignment horizontal="right"/>
    </xf>
    <xf numFmtId="38" fontId="6" fillId="0" borderId="43" xfId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right"/>
    </xf>
    <xf numFmtId="176" fontId="4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0" fillId="0" borderId="57" xfId="0" applyBorder="1"/>
    <xf numFmtId="0" fontId="0" fillId="0" borderId="47" xfId="0" applyBorder="1"/>
    <xf numFmtId="0" fontId="12" fillId="0" borderId="47" xfId="0" applyFont="1" applyBorder="1" applyAlignment="1">
      <alignment horizontal="left" vertical="center"/>
    </xf>
    <xf numFmtId="0" fontId="9" fillId="0" borderId="47" xfId="0" applyFont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31" xfId="0" applyBorder="1"/>
    <xf numFmtId="0" fontId="0" fillId="0" borderId="58" xfId="0" applyBorder="1"/>
    <xf numFmtId="0" fontId="0" fillId="0" borderId="42" xfId="0" applyBorder="1"/>
    <xf numFmtId="5" fontId="10" fillId="0" borderId="42" xfId="0" applyNumberFormat="1" applyFont="1" applyBorder="1"/>
    <xf numFmtId="0" fontId="4" fillId="0" borderId="42" xfId="0" applyFont="1" applyBorder="1"/>
    <xf numFmtId="0" fontId="0" fillId="0" borderId="59" xfId="0" applyBorder="1"/>
    <xf numFmtId="0" fontId="0" fillId="0" borderId="60" xfId="0" applyBorder="1"/>
    <xf numFmtId="5" fontId="10" fillId="0" borderId="0" xfId="0" applyNumberFormat="1" applyFont="1" applyBorder="1"/>
    <xf numFmtId="0" fontId="4" fillId="0" borderId="0" xfId="0" applyFont="1" applyBorder="1"/>
    <xf numFmtId="0" fontId="0" fillId="0" borderId="39" xfId="0" applyBorder="1"/>
    <xf numFmtId="0" fontId="0" fillId="0" borderId="61" xfId="0" applyBorder="1"/>
    <xf numFmtId="0" fontId="0" fillId="0" borderId="49" xfId="0" applyBorder="1"/>
    <xf numFmtId="0" fontId="0" fillId="0" borderId="50" xfId="0" applyBorder="1"/>
    <xf numFmtId="0" fontId="7" fillId="0" borderId="62" xfId="0" applyNumberFormat="1" applyFont="1" applyBorder="1" applyAlignment="1">
      <alignment vertical="top"/>
    </xf>
    <xf numFmtId="0" fontId="7" fillId="0" borderId="40" xfId="0" applyNumberFormat="1" applyFont="1" applyBorder="1" applyAlignment="1">
      <alignment vertical="top"/>
    </xf>
    <xf numFmtId="0" fontId="7" fillId="0" borderId="17" xfId="1" applyNumberFormat="1" applyFont="1" applyBorder="1" applyAlignment="1">
      <alignment vertical="top"/>
    </xf>
    <xf numFmtId="0" fontId="0" fillId="0" borderId="63" xfId="0" applyFill="1" applyBorder="1"/>
    <xf numFmtId="0" fontId="0" fillId="0" borderId="64" xfId="0" applyBorder="1"/>
    <xf numFmtId="0" fontId="0" fillId="0" borderId="64" xfId="0" applyFill="1" applyBorder="1"/>
    <xf numFmtId="0" fontId="0" fillId="0" borderId="63" xfId="0" applyBorder="1"/>
    <xf numFmtId="0" fontId="13" fillId="0" borderId="0" xfId="0" applyFont="1" applyBorder="1"/>
    <xf numFmtId="0" fontId="0" fillId="0" borderId="26" xfId="0" applyBorder="1"/>
    <xf numFmtId="5" fontId="13" fillId="0" borderId="0" xfId="0" applyNumberFormat="1" applyFont="1" applyBorder="1"/>
    <xf numFmtId="5" fontId="13" fillId="0" borderId="42" xfId="0" applyNumberFormat="1" applyFont="1" applyBorder="1"/>
    <xf numFmtId="0" fontId="4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49" xfId="0" applyFont="1" applyBorder="1"/>
    <xf numFmtId="0" fontId="4" fillId="0" borderId="49" xfId="0" applyFont="1" applyBorder="1"/>
    <xf numFmtId="0" fontId="11" fillId="0" borderId="60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65" xfId="0" applyFont="1" applyBorder="1" applyAlignment="1">
      <alignment horizontal="left" wrapText="1"/>
    </xf>
    <xf numFmtId="0" fontId="11" fillId="0" borderId="66" xfId="0" applyFont="1" applyBorder="1" applyAlignment="1">
      <alignment horizontal="left" wrapText="1"/>
    </xf>
    <xf numFmtId="0" fontId="11" fillId="0" borderId="67" xfId="0" applyFont="1" applyBorder="1" applyAlignment="1">
      <alignment horizontal="left" wrapText="1"/>
    </xf>
    <xf numFmtId="0" fontId="11" fillId="0" borderId="68" xfId="0" applyFont="1" applyBorder="1" applyAlignment="1">
      <alignment horizontal="left" wrapText="1"/>
    </xf>
    <xf numFmtId="0" fontId="11" fillId="0" borderId="61" xfId="0" applyFont="1" applyBorder="1" applyAlignment="1">
      <alignment horizontal="left" wrapText="1"/>
    </xf>
    <xf numFmtId="0" fontId="11" fillId="0" borderId="49" xfId="0" applyFont="1" applyBorder="1" applyAlignment="1">
      <alignment horizontal="left" wrapText="1"/>
    </xf>
    <xf numFmtId="0" fontId="11" fillId="0" borderId="64" xfId="0" applyFont="1" applyBorder="1" applyAlignment="1">
      <alignment horizontal="center" vertical="center"/>
    </xf>
    <xf numFmtId="0" fontId="0" fillId="0" borderId="49" xfId="0" applyBorder="1" applyAlignment="1">
      <alignment vertical="top"/>
    </xf>
    <xf numFmtId="0" fontId="0" fillId="0" borderId="0" xfId="0" applyBorder="1" applyAlignment="1">
      <alignment vertical="top"/>
    </xf>
    <xf numFmtId="0" fontId="11" fillId="0" borderId="57" xfId="0" applyFont="1" applyBorder="1" applyAlignment="1">
      <alignment vertical="center"/>
    </xf>
    <xf numFmtId="58" fontId="4" fillId="0" borderId="0" xfId="0" applyNumberFormat="1" applyFont="1" applyBorder="1" applyAlignment="1">
      <alignment horizontal="left"/>
    </xf>
    <xf numFmtId="0" fontId="7" fillId="0" borderId="62" xfId="1" applyNumberFormat="1" applyFont="1" applyBorder="1" applyAlignment="1">
      <alignment vertical="top"/>
    </xf>
    <xf numFmtId="0" fontId="11" fillId="0" borderId="4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68" xfId="0" applyFont="1" applyBorder="1" applyAlignment="1">
      <alignment horizontal="left" vertical="center" wrapText="1"/>
    </xf>
    <xf numFmtId="0" fontId="11" fillId="0" borderId="66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top" wrapText="1"/>
    </xf>
    <xf numFmtId="0" fontId="17" fillId="0" borderId="69" xfId="0" applyNumberFormat="1" applyFont="1" applyFill="1" applyBorder="1" applyAlignment="1">
      <alignment vertical="center"/>
    </xf>
    <xf numFmtId="0" fontId="0" fillId="7" borderId="0" xfId="0" applyFill="1"/>
    <xf numFmtId="0" fontId="0" fillId="0" borderId="0" xfId="0" applyAlignment="1"/>
    <xf numFmtId="58" fontId="4" fillId="0" borderId="0" xfId="0" applyNumberFormat="1" applyFont="1" applyBorder="1" applyAlignment="1">
      <alignment horizontal="center"/>
    </xf>
    <xf numFmtId="0" fontId="18" fillId="7" borderId="0" xfId="0" applyFont="1" applyFill="1"/>
    <xf numFmtId="5" fontId="4" fillId="0" borderId="0" xfId="0" applyNumberFormat="1" applyFont="1" applyBorder="1"/>
    <xf numFmtId="0" fontId="7" fillId="0" borderId="59" xfId="0" applyFont="1" applyFill="1" applyBorder="1" applyAlignment="1">
      <alignment vertical="center"/>
    </xf>
    <xf numFmtId="49" fontId="7" fillId="0" borderId="40" xfId="0" applyNumberFormat="1" applyFont="1" applyFill="1" applyBorder="1" applyAlignment="1">
      <alignment vertical="top"/>
    </xf>
    <xf numFmtId="49" fontId="7" fillId="0" borderId="62" xfId="0" applyNumberFormat="1" applyFont="1" applyFill="1" applyBorder="1" applyAlignment="1">
      <alignment vertical="top"/>
    </xf>
    <xf numFmtId="49" fontId="7" fillId="0" borderId="17" xfId="0" applyNumberFormat="1" applyFont="1" applyFill="1" applyBorder="1" applyAlignment="1">
      <alignment vertical="top"/>
    </xf>
    <xf numFmtId="49" fontId="7" fillId="0" borderId="36" xfId="0" applyNumberFormat="1" applyFont="1" applyFill="1" applyBorder="1" applyAlignment="1">
      <alignment vertical="top"/>
    </xf>
    <xf numFmtId="49" fontId="7" fillId="0" borderId="56" xfId="0" applyNumberFormat="1" applyFont="1" applyFill="1" applyBorder="1" applyAlignment="1">
      <alignment vertical="top"/>
    </xf>
    <xf numFmtId="49" fontId="7" fillId="0" borderId="50" xfId="0" applyNumberFormat="1" applyFont="1" applyFill="1" applyBorder="1" applyAlignment="1">
      <alignment vertical="top"/>
    </xf>
    <xf numFmtId="0" fontId="11" fillId="0" borderId="0" xfId="0" applyFont="1" applyBorder="1" applyAlignment="1"/>
    <xf numFmtId="0" fontId="11" fillId="0" borderId="66" xfId="1" applyNumberFormat="1" applyFont="1" applyBorder="1" applyAlignment="1">
      <alignment horizontal="center"/>
    </xf>
    <xf numFmtId="178" fontId="11" fillId="0" borderId="13" xfId="1" applyNumberFormat="1" applyFont="1" applyBorder="1" applyAlignment="1"/>
    <xf numFmtId="0" fontId="11" fillId="0" borderId="68" xfId="0" applyFont="1" applyBorder="1" applyAlignment="1"/>
    <xf numFmtId="0" fontId="11" fillId="0" borderId="0" xfId="1" applyNumberFormat="1" applyFont="1" applyBorder="1" applyAlignment="1">
      <alignment horizontal="center"/>
    </xf>
    <xf numFmtId="0" fontId="11" fillId="0" borderId="49" xfId="1" applyNumberFormat="1" applyFont="1" applyBorder="1" applyAlignment="1">
      <alignment horizontal="center"/>
    </xf>
    <xf numFmtId="0" fontId="11" fillId="0" borderId="70" xfId="0" applyFont="1" applyBorder="1" applyAlignment="1">
      <alignment vertical="center"/>
    </xf>
    <xf numFmtId="0" fontId="11" fillId="0" borderId="68" xfId="0" applyFont="1" applyBorder="1" applyAlignment="1">
      <alignment vertical="center"/>
    </xf>
    <xf numFmtId="180" fontId="11" fillId="0" borderId="28" xfId="1" applyNumberFormat="1" applyFont="1" applyBorder="1" applyAlignment="1">
      <alignment horizontal="left"/>
    </xf>
    <xf numFmtId="180" fontId="11" fillId="0" borderId="71" xfId="1" applyNumberFormat="1" applyFont="1" applyBorder="1" applyAlignment="1">
      <alignment horizontal="left"/>
    </xf>
    <xf numFmtId="180" fontId="11" fillId="0" borderId="13" xfId="1" applyNumberFormat="1" applyFont="1" applyBorder="1" applyAlignment="1">
      <alignment horizontal="left"/>
    </xf>
    <xf numFmtId="0" fontId="11" fillId="0" borderId="28" xfId="1" applyNumberFormat="1" applyFont="1" applyBorder="1" applyAlignment="1">
      <alignment horizontal="center" vertical="center"/>
    </xf>
    <xf numFmtId="0" fontId="11" fillId="0" borderId="66" xfId="1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1" applyNumberFormat="1" applyFont="1" applyBorder="1" applyAlignment="1">
      <alignment horizontal="center" vertical="center"/>
    </xf>
    <xf numFmtId="0" fontId="11" fillId="0" borderId="49" xfId="1" applyNumberFormat="1" applyFont="1" applyBorder="1" applyAlignment="1">
      <alignment horizontal="center" vertical="center"/>
    </xf>
    <xf numFmtId="3" fontId="11" fillId="0" borderId="62" xfId="1" applyNumberFormat="1" applyFont="1" applyBorder="1" applyAlignment="1">
      <alignment horizontal="right"/>
    </xf>
    <xf numFmtId="3" fontId="11" fillId="0" borderId="56" xfId="1" applyNumberFormat="1" applyFont="1" applyBorder="1" applyAlignment="1">
      <alignment horizontal="right"/>
    </xf>
    <xf numFmtId="3" fontId="11" fillId="0" borderId="17" xfId="1" applyNumberFormat="1" applyFont="1" applyBorder="1" applyAlignment="1">
      <alignment horizontal="right"/>
    </xf>
    <xf numFmtId="40" fontId="6" fillId="0" borderId="68" xfId="1" applyNumberFormat="1" applyFont="1" applyFill="1" applyBorder="1" applyAlignment="1">
      <alignment horizontal="center" vertical="center"/>
    </xf>
    <xf numFmtId="40" fontId="6" fillId="0" borderId="0" xfId="1" applyNumberFormat="1" applyFont="1" applyFill="1" applyBorder="1" applyAlignment="1">
      <alignment horizontal="center" vertical="center"/>
    </xf>
    <xf numFmtId="40" fontId="6" fillId="0" borderId="66" xfId="1" applyNumberFormat="1" applyFont="1" applyFill="1" applyBorder="1" applyAlignment="1">
      <alignment horizontal="center" vertical="center"/>
    </xf>
    <xf numFmtId="181" fontId="6" fillId="0" borderId="23" xfId="0" applyNumberFormat="1" applyFont="1" applyFill="1" applyBorder="1" applyAlignment="1">
      <alignment horizontal="left" vertical="center"/>
    </xf>
    <xf numFmtId="181" fontId="6" fillId="0" borderId="28" xfId="0" applyNumberFormat="1" applyFont="1" applyFill="1" applyBorder="1" applyAlignment="1">
      <alignment horizontal="left" vertical="center"/>
    </xf>
    <xf numFmtId="181" fontId="6" fillId="0" borderId="13" xfId="0" applyNumberFormat="1" applyFont="1" applyFill="1" applyBorder="1" applyAlignment="1">
      <alignment horizontal="left" vertical="center"/>
    </xf>
    <xf numFmtId="181" fontId="6" fillId="0" borderId="71" xfId="0" applyNumberFormat="1" applyFont="1" applyFill="1" applyBorder="1" applyAlignment="1">
      <alignment horizontal="left" vertical="center"/>
    </xf>
    <xf numFmtId="182" fontId="6" fillId="0" borderId="23" xfId="0" applyNumberFormat="1" applyFont="1" applyFill="1" applyBorder="1" applyAlignment="1">
      <alignment horizontal="left" vertical="center"/>
    </xf>
    <xf numFmtId="182" fontId="6" fillId="0" borderId="28" xfId="0" applyNumberFormat="1" applyFont="1" applyFill="1" applyBorder="1" applyAlignment="1">
      <alignment horizontal="left" vertical="center"/>
    </xf>
    <xf numFmtId="182" fontId="6" fillId="0" borderId="13" xfId="0" applyNumberFormat="1" applyFont="1" applyFill="1" applyBorder="1" applyAlignment="1">
      <alignment horizontal="left" vertical="center"/>
    </xf>
    <xf numFmtId="182" fontId="6" fillId="0" borderId="71" xfId="0" applyNumberFormat="1" applyFont="1" applyFill="1" applyBorder="1" applyAlignment="1">
      <alignment horizontal="lef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62" xfId="1" applyNumberFormat="1" applyFont="1" applyFill="1" applyBorder="1" applyAlignment="1">
      <alignment horizontal="right" vertical="center"/>
    </xf>
    <xf numFmtId="3" fontId="6" fillId="0" borderId="17" xfId="1" applyNumberFormat="1" applyFont="1" applyFill="1" applyBorder="1" applyAlignment="1">
      <alignment horizontal="right" vertical="center"/>
    </xf>
    <xf numFmtId="3" fontId="6" fillId="0" borderId="56" xfId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/>
    </xf>
    <xf numFmtId="3" fontId="6" fillId="0" borderId="62" xfId="1" applyNumberFormat="1" applyFont="1" applyFill="1" applyBorder="1" applyAlignment="1">
      <alignment horizontal="right"/>
    </xf>
    <xf numFmtId="3" fontId="6" fillId="0" borderId="17" xfId="1" applyNumberFormat="1" applyFont="1" applyFill="1" applyBorder="1" applyAlignment="1">
      <alignment horizontal="right"/>
    </xf>
    <xf numFmtId="3" fontId="6" fillId="0" borderId="56" xfId="1" applyNumberFormat="1" applyFont="1" applyFill="1" applyBorder="1" applyAlignment="1">
      <alignment horizontal="right"/>
    </xf>
    <xf numFmtId="38" fontId="6" fillId="0" borderId="23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177" fontId="11" fillId="0" borderId="28" xfId="0" applyNumberFormat="1" applyFont="1" applyBorder="1" applyAlignment="1"/>
    <xf numFmtId="3" fontId="11" fillId="0" borderId="40" xfId="1" applyNumberFormat="1" applyFont="1" applyBorder="1" applyAlignment="1">
      <alignment horizontal="right"/>
    </xf>
    <xf numFmtId="180" fontId="11" fillId="0" borderId="23" xfId="1" applyNumberFormat="1" applyFont="1" applyBorder="1" applyAlignment="1">
      <alignment horizontal="left"/>
    </xf>
    <xf numFmtId="178" fontId="11" fillId="0" borderId="71" xfId="1" applyNumberFormat="1" applyFont="1" applyBorder="1" applyAlignment="1"/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64" xfId="0" applyBorder="1" applyAlignment="1">
      <alignment wrapText="1"/>
    </xf>
    <xf numFmtId="0" fontId="0" fillId="0" borderId="76" xfId="0" applyBorder="1" applyAlignment="1">
      <alignment wrapText="1"/>
    </xf>
    <xf numFmtId="0" fontId="0" fillId="2" borderId="64" xfId="0" applyFill="1" applyBorder="1"/>
    <xf numFmtId="0" fontId="0" fillId="3" borderId="64" xfId="0" applyFill="1" applyBorder="1"/>
    <xf numFmtId="0" fontId="20" fillId="0" borderId="0" xfId="0" applyFont="1" applyBorder="1"/>
    <xf numFmtId="38" fontId="7" fillId="0" borderId="0" xfId="1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0" fillId="8" borderId="44" xfId="0" applyFill="1" applyBorder="1"/>
    <xf numFmtId="0" fontId="0" fillId="8" borderId="63" xfId="0" applyFill="1" applyBorder="1"/>
    <xf numFmtId="0" fontId="0" fillId="8" borderId="25" xfId="0" applyFill="1" applyBorder="1"/>
    <xf numFmtId="0" fontId="0" fillId="8" borderId="64" xfId="0" applyFill="1" applyBorder="1"/>
    <xf numFmtId="0" fontId="0" fillId="8" borderId="64" xfId="0" applyFill="1" applyBorder="1" applyAlignment="1">
      <alignment wrapText="1"/>
    </xf>
    <xf numFmtId="0" fontId="0" fillId="8" borderId="76" xfId="0" applyFill="1" applyBorder="1" applyAlignment="1">
      <alignment wrapText="1"/>
    </xf>
    <xf numFmtId="0" fontId="0" fillId="8" borderId="43" xfId="0" applyFill="1" applyBorder="1"/>
    <xf numFmtId="0" fontId="0" fillId="8" borderId="26" xfId="0" applyFill="1" applyBorder="1"/>
    <xf numFmtId="0" fontId="4" fillId="0" borderId="51" xfId="0" applyFont="1" applyFill="1" applyBorder="1" applyAlignment="1">
      <alignment horizontal="center" vertical="center"/>
    </xf>
    <xf numFmtId="0" fontId="23" fillId="0" borderId="1" xfId="0" applyFont="1" applyBorder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68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62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62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66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51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53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72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70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71" xfId="0" applyFill="1" applyBorder="1" applyAlignment="1">
      <alignment horizontal="center"/>
    </xf>
    <xf numFmtId="0" fontId="0" fillId="2" borderId="43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0" borderId="62" xfId="0" applyBorder="1" applyAlignment="1"/>
    <xf numFmtId="0" fontId="0" fillId="0" borderId="0" xfId="0" applyAlignment="1"/>
    <xf numFmtId="0" fontId="0" fillId="2" borderId="73" xfId="0" applyFill="1" applyBorder="1" applyAlignment="1">
      <alignment horizontal="center"/>
    </xf>
    <xf numFmtId="0" fontId="11" fillId="0" borderId="57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7" fillId="0" borderId="49" xfId="1" applyNumberFormat="1" applyFont="1" applyBorder="1" applyAlignment="1">
      <alignment vertical="top"/>
    </xf>
    <xf numFmtId="0" fontId="0" fillId="0" borderId="49" xfId="0" applyBorder="1" applyAlignment="1">
      <alignment vertical="top"/>
    </xf>
    <xf numFmtId="0" fontId="0" fillId="0" borderId="50" xfId="0" applyBorder="1" applyAlignment="1">
      <alignment vertical="top"/>
    </xf>
    <xf numFmtId="0" fontId="4" fillId="0" borderId="6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4" fillId="0" borderId="39" xfId="0" applyFont="1" applyBorder="1" applyAlignment="1">
      <alignment vertical="top" wrapText="1"/>
    </xf>
    <xf numFmtId="0" fontId="14" fillId="0" borderId="60" xfId="0" applyFont="1" applyBorder="1" applyAlignment="1">
      <alignment vertical="top" wrapText="1"/>
    </xf>
    <xf numFmtId="0" fontId="4" fillId="0" borderId="0" xfId="0" applyFont="1" applyBorder="1" applyAlignment="1"/>
    <xf numFmtId="0" fontId="0" fillId="0" borderId="0" xfId="0" applyBorder="1" applyAlignment="1"/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9" xfId="0" applyBorder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39" xfId="0" applyBorder="1" applyAlignment="1"/>
    <xf numFmtId="0" fontId="16" fillId="0" borderId="57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7" fillId="0" borderId="42" xfId="0" applyNumberFormat="1" applyFont="1" applyBorder="1" applyAlignment="1">
      <alignment vertical="top"/>
    </xf>
    <xf numFmtId="0" fontId="0" fillId="0" borderId="42" xfId="0" applyBorder="1" applyAlignment="1">
      <alignment vertical="top"/>
    </xf>
    <xf numFmtId="0" fontId="0" fillId="0" borderId="59" xfId="0" applyBorder="1" applyAlignment="1">
      <alignment vertical="top"/>
    </xf>
    <xf numFmtId="0" fontId="7" fillId="0" borderId="66" xfId="1" applyNumberFormat="1" applyFont="1" applyBorder="1" applyAlignment="1">
      <alignment vertical="top"/>
    </xf>
    <xf numFmtId="0" fontId="0" fillId="0" borderId="66" xfId="0" applyBorder="1" applyAlignment="1">
      <alignment vertical="top"/>
    </xf>
    <xf numFmtId="0" fontId="0" fillId="0" borderId="36" xfId="0" applyBorder="1" applyAlignment="1">
      <alignment vertical="top"/>
    </xf>
    <xf numFmtId="0" fontId="11" fillId="0" borderId="47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1" fillId="0" borderId="47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11" fillId="0" borderId="74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top"/>
    </xf>
    <xf numFmtId="0" fontId="0" fillId="0" borderId="0" xfId="0" applyBorder="1" applyAlignment="1">
      <alignment vertical="top"/>
    </xf>
    <xf numFmtId="0" fontId="7" fillId="0" borderId="0" xfId="1" applyNumberFormat="1" applyFont="1" applyBorder="1" applyAlignment="1">
      <alignment vertical="top"/>
    </xf>
    <xf numFmtId="0" fontId="7" fillId="0" borderId="68" xfId="0" applyNumberFormat="1" applyFont="1" applyBorder="1" applyAlignment="1">
      <alignment vertical="top"/>
    </xf>
    <xf numFmtId="0" fontId="0" fillId="0" borderId="68" xfId="0" applyBorder="1" applyAlignment="1">
      <alignment vertical="top"/>
    </xf>
    <xf numFmtId="0" fontId="0" fillId="0" borderId="29" xfId="0" applyBorder="1" applyAlignment="1">
      <alignment vertical="top"/>
    </xf>
    <xf numFmtId="179" fontId="12" fillId="0" borderId="47" xfId="0" applyNumberFormat="1" applyFont="1" applyBorder="1" applyAlignment="1">
      <alignment horizontal="left" vertical="center"/>
    </xf>
    <xf numFmtId="179" fontId="0" fillId="0" borderId="47" xfId="0" applyNumberFormat="1" applyBorder="1" applyAlignment="1">
      <alignment horizontal="left"/>
    </xf>
    <xf numFmtId="0" fontId="17" fillId="0" borderId="49" xfId="0" applyFont="1" applyBorder="1" applyAlignment="1">
      <alignment horizontal="right"/>
    </xf>
    <xf numFmtId="0" fontId="17" fillId="0" borderId="47" xfId="0" applyFont="1" applyBorder="1" applyAlignment="1">
      <alignment horizontal="right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  <xf numFmtId="0" fontId="6" fillId="0" borderId="25" xfId="0" applyFont="1" applyFill="1" applyBorder="1" applyAlignment="1">
      <alignment vertical="center" wrapText="1" shrinkToFit="1"/>
    </xf>
    <xf numFmtId="0" fontId="0" fillId="0" borderId="26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4" fillId="0" borderId="4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4" fillId="0" borderId="61" xfId="0" applyNumberFormat="1" applyFont="1" applyFill="1" applyBorder="1" applyAlignment="1">
      <alignment vertical="center"/>
    </xf>
    <xf numFmtId="0" fontId="0" fillId="0" borderId="49" xfId="0" applyBorder="1" applyAlignment="1">
      <alignment vertical="center"/>
    </xf>
    <xf numFmtId="0" fontId="4" fillId="0" borderId="58" xfId="0" applyNumberFormat="1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 wrapText="1" shrinkToFit="1"/>
    </xf>
    <xf numFmtId="0" fontId="0" fillId="0" borderId="62" xfId="0" applyBorder="1" applyAlignment="1">
      <alignment vertical="center" wrapText="1" shrinkToFit="1"/>
    </xf>
    <xf numFmtId="0" fontId="0" fillId="0" borderId="17" xfId="0" applyBorder="1" applyAlignment="1">
      <alignment vertical="center" wrapText="1" shrinkToFit="1"/>
    </xf>
    <xf numFmtId="0" fontId="0" fillId="0" borderId="44" xfId="0" applyBorder="1" applyAlignment="1">
      <alignment vertical="center" wrapText="1" shrinkToFit="1"/>
    </xf>
    <xf numFmtId="0" fontId="0" fillId="0" borderId="43" xfId="0" applyBorder="1" applyAlignment="1">
      <alignment vertical="center" wrapText="1" shrinkToFit="1"/>
    </xf>
    <xf numFmtId="0" fontId="4" fillId="0" borderId="55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23</xdr:row>
      <xdr:rowOff>38100</xdr:rowOff>
    </xdr:from>
    <xdr:to>
      <xdr:col>6</xdr:col>
      <xdr:colOff>523875</xdr:colOff>
      <xdr:row>23</xdr:row>
      <xdr:rowOff>38100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V="1">
          <a:off x="419100" y="573405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25</xdr:row>
      <xdr:rowOff>38100</xdr:rowOff>
    </xdr:from>
    <xdr:to>
      <xdr:col>6</xdr:col>
      <xdr:colOff>533400</xdr:colOff>
      <xdr:row>25</xdr:row>
      <xdr:rowOff>38100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 flipV="1">
          <a:off x="428625" y="62865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66675</xdr:colOff>
      <xdr:row>27</xdr:row>
      <xdr:rowOff>38100</xdr:rowOff>
    </xdr:from>
    <xdr:to>
      <xdr:col>6</xdr:col>
      <xdr:colOff>514350</xdr:colOff>
      <xdr:row>27</xdr:row>
      <xdr:rowOff>38100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 flipV="1">
          <a:off x="409575" y="683895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209550</xdr:colOff>
      <xdr:row>23</xdr:row>
      <xdr:rowOff>57150</xdr:rowOff>
    </xdr:from>
    <xdr:to>
      <xdr:col>12</xdr:col>
      <xdr:colOff>619125</xdr:colOff>
      <xdr:row>23</xdr:row>
      <xdr:rowOff>57150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 flipV="1">
          <a:off x="1828800" y="5753100"/>
          <a:ext cx="456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209550</xdr:colOff>
      <xdr:row>25</xdr:row>
      <xdr:rowOff>57150</xdr:rowOff>
    </xdr:from>
    <xdr:to>
      <xdr:col>12</xdr:col>
      <xdr:colOff>619125</xdr:colOff>
      <xdr:row>25</xdr:row>
      <xdr:rowOff>57150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 flipV="1">
          <a:off x="1828800" y="6305550"/>
          <a:ext cx="456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27</xdr:row>
      <xdr:rowOff>38100</xdr:rowOff>
    </xdr:from>
    <xdr:to>
      <xdr:col>12</xdr:col>
      <xdr:colOff>628650</xdr:colOff>
      <xdr:row>27</xdr:row>
      <xdr:rowOff>38100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 flipV="1">
          <a:off x="1838325" y="6838950"/>
          <a:ext cx="456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114300</xdr:colOff>
      <xdr:row>20</xdr:row>
      <xdr:rowOff>161925</xdr:rowOff>
    </xdr:from>
    <xdr:to>
      <xdr:col>12</xdr:col>
      <xdr:colOff>790575</xdr:colOff>
      <xdr:row>20</xdr:row>
      <xdr:rowOff>161925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 flipV="1">
          <a:off x="457200" y="5029200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</xdr:colOff>
      <xdr:row>18</xdr:row>
      <xdr:rowOff>161925</xdr:rowOff>
    </xdr:from>
    <xdr:to>
      <xdr:col>12</xdr:col>
      <xdr:colOff>809625</xdr:colOff>
      <xdr:row>18</xdr:row>
      <xdr:rowOff>161925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 flipV="1">
          <a:off x="476250" y="4476750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16</xdr:row>
      <xdr:rowOff>171450</xdr:rowOff>
    </xdr:from>
    <xdr:to>
      <xdr:col>12</xdr:col>
      <xdr:colOff>800100</xdr:colOff>
      <xdr:row>16</xdr:row>
      <xdr:rowOff>171450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466725" y="3933825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114300</xdr:colOff>
      <xdr:row>14</xdr:row>
      <xdr:rowOff>190500</xdr:rowOff>
    </xdr:from>
    <xdr:to>
      <xdr:col>12</xdr:col>
      <xdr:colOff>790575</xdr:colOff>
      <xdr:row>14</xdr:row>
      <xdr:rowOff>190500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 flipV="1">
          <a:off x="457200" y="3400425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12</xdr:row>
      <xdr:rowOff>180975</xdr:rowOff>
    </xdr:from>
    <xdr:to>
      <xdr:col>12</xdr:col>
      <xdr:colOff>800100</xdr:colOff>
      <xdr:row>12</xdr:row>
      <xdr:rowOff>180975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466725" y="2838450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10</xdr:row>
      <xdr:rowOff>171450</xdr:rowOff>
    </xdr:from>
    <xdr:to>
      <xdr:col>12</xdr:col>
      <xdr:colOff>800100</xdr:colOff>
      <xdr:row>10</xdr:row>
      <xdr:rowOff>171450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 flipV="1">
          <a:off x="466725" y="2276475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</xdr:colOff>
      <xdr:row>8</xdr:row>
      <xdr:rowOff>180975</xdr:rowOff>
    </xdr:from>
    <xdr:to>
      <xdr:col>12</xdr:col>
      <xdr:colOff>809625</xdr:colOff>
      <xdr:row>8</xdr:row>
      <xdr:rowOff>180975</xdr:rowOff>
    </xdr:to>
    <xdr:sp macro="" textlink="">
      <xdr:nvSpPr>
        <xdr:cNvPr id="1039" name="Line 15"/>
        <xdr:cNvSpPr>
          <a:spLocks noChangeShapeType="1"/>
        </xdr:cNvSpPr>
      </xdr:nvSpPr>
      <xdr:spPr bwMode="auto">
        <a:xfrm flipV="1">
          <a:off x="476250" y="1733550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A62"/>
  <sheetViews>
    <sheetView topLeftCell="R10" workbookViewId="0">
      <selection activeCell="Z21" sqref="Z21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153</v>
      </c>
      <c r="R1" t="s">
        <v>373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129</v>
      </c>
    </row>
    <row r="3" spans="1:27" ht="28.5" customHeight="1" thickBot="1">
      <c r="A3" s="64"/>
      <c r="B3" s="107"/>
      <c r="D3" s="72" t="s">
        <v>18</v>
      </c>
      <c r="E3" s="73">
        <v>1.88</v>
      </c>
      <c r="F3" s="24"/>
      <c r="G3" s="72">
        <v>1</v>
      </c>
      <c r="H3" s="73">
        <v>13.5</v>
      </c>
      <c r="K3" s="77" t="s">
        <v>78</v>
      </c>
      <c r="L3" s="77" t="s">
        <v>80</v>
      </c>
      <c r="M3" s="351" t="s">
        <v>81</v>
      </c>
      <c r="N3" s="352"/>
      <c r="O3" s="352"/>
      <c r="P3" s="352"/>
      <c r="Q3" s="353"/>
      <c r="T3" s="77" t="s">
        <v>79</v>
      </c>
      <c r="U3" s="77" t="s">
        <v>80</v>
      </c>
      <c r="V3" s="322" t="s">
        <v>82</v>
      </c>
      <c r="W3" s="322"/>
      <c r="X3" s="322"/>
      <c r="Y3" s="322"/>
      <c r="Z3" s="322"/>
    </row>
    <row r="4" spans="1:27" ht="14.25" thickBot="1">
      <c r="A4" s="65"/>
      <c r="B4" s="60"/>
      <c r="D4" s="74" t="s">
        <v>19</v>
      </c>
      <c r="E4" s="75">
        <v>1.38</v>
      </c>
      <c r="F4" s="24"/>
      <c r="G4" s="72">
        <v>2</v>
      </c>
      <c r="H4" s="73">
        <v>9.75</v>
      </c>
      <c r="K4" s="77" t="s">
        <v>85</v>
      </c>
      <c r="L4" s="77" t="s">
        <v>328</v>
      </c>
      <c r="M4" s="323" t="s">
        <v>61</v>
      </c>
      <c r="N4" s="324"/>
      <c r="O4" s="324"/>
      <c r="P4" s="324"/>
      <c r="Q4" s="325"/>
      <c r="T4" s="77" t="s">
        <v>83</v>
      </c>
      <c r="U4" s="77" t="s">
        <v>328</v>
      </c>
      <c r="V4" s="336" t="s">
        <v>61</v>
      </c>
      <c r="W4" s="336"/>
      <c r="X4" s="336"/>
      <c r="Y4" s="336"/>
      <c r="Z4" s="336"/>
    </row>
    <row r="5" spans="1:27" ht="14.25" thickBot="1">
      <c r="A5" s="65"/>
      <c r="B5" s="60"/>
      <c r="D5" s="74" t="s">
        <v>20</v>
      </c>
      <c r="E5" s="75">
        <v>1.38</v>
      </c>
      <c r="F5" s="24"/>
      <c r="G5" s="72">
        <v>3</v>
      </c>
      <c r="H5" s="73">
        <v>38.25</v>
      </c>
      <c r="K5" s="77" t="s">
        <v>84</v>
      </c>
      <c r="L5" s="77" t="s">
        <v>329</v>
      </c>
      <c r="M5" s="326"/>
      <c r="N5" s="327"/>
      <c r="O5" s="327"/>
      <c r="P5" s="327"/>
      <c r="Q5" s="328"/>
      <c r="T5" s="77" t="s">
        <v>84</v>
      </c>
      <c r="U5" s="77" t="s">
        <v>329</v>
      </c>
      <c r="V5" s="336"/>
      <c r="W5" s="336"/>
      <c r="X5" s="336"/>
      <c r="Y5" s="336"/>
      <c r="Z5" s="336"/>
    </row>
    <row r="6" spans="1:27" ht="14.25" thickBot="1">
      <c r="A6" s="64" t="s">
        <v>62</v>
      </c>
      <c r="B6" s="69" t="s">
        <v>130</v>
      </c>
      <c r="D6" s="74" t="s">
        <v>21</v>
      </c>
      <c r="E6" s="75">
        <v>1.38</v>
      </c>
      <c r="F6" s="24"/>
      <c r="G6" s="72">
        <v>4</v>
      </c>
      <c r="H6" s="75">
        <v>6.75</v>
      </c>
      <c r="K6" s="77" t="s">
        <v>45</v>
      </c>
      <c r="L6" s="77" t="s">
        <v>330</v>
      </c>
      <c r="M6" s="326"/>
      <c r="N6" s="327"/>
      <c r="O6" s="327"/>
      <c r="P6" s="327"/>
      <c r="Q6" s="328"/>
      <c r="T6" s="77" t="s">
        <v>45</v>
      </c>
      <c r="U6" s="77" t="s">
        <v>330</v>
      </c>
      <c r="V6" s="336"/>
      <c r="W6" s="336"/>
      <c r="X6" s="336"/>
      <c r="Y6" s="336"/>
      <c r="Z6" s="336"/>
    </row>
    <row r="7" spans="1:27" ht="14.25" thickBot="1">
      <c r="A7" s="65" t="s">
        <v>63</v>
      </c>
      <c r="B7" s="47" t="s">
        <v>117</v>
      </c>
      <c r="D7" s="74" t="s">
        <v>22</v>
      </c>
      <c r="E7" s="75">
        <v>1.38</v>
      </c>
      <c r="F7" s="24"/>
      <c r="G7" s="72">
        <v>5</v>
      </c>
      <c r="H7" s="75">
        <v>24.75</v>
      </c>
      <c r="K7" s="77" t="s">
        <v>46</v>
      </c>
      <c r="L7" s="77" t="s">
        <v>331</v>
      </c>
      <c r="M7" s="326"/>
      <c r="N7" s="327"/>
      <c r="O7" s="327"/>
      <c r="P7" s="327"/>
      <c r="Q7" s="328"/>
      <c r="T7" s="77" t="s">
        <v>46</v>
      </c>
      <c r="U7" s="77" t="s">
        <v>331</v>
      </c>
      <c r="V7" s="336"/>
      <c r="W7" s="336"/>
      <c r="X7" s="336"/>
      <c r="Y7" s="336"/>
      <c r="Z7" s="336"/>
    </row>
    <row r="8" spans="1:27" ht="14.25" thickBot="1">
      <c r="A8" s="65" t="s">
        <v>71</v>
      </c>
      <c r="B8" s="47" t="s">
        <v>170</v>
      </c>
      <c r="D8" s="74" t="s">
        <v>23</v>
      </c>
      <c r="E8" s="75">
        <v>1.38</v>
      </c>
      <c r="F8" s="24"/>
      <c r="G8" s="72">
        <v>6</v>
      </c>
      <c r="H8" s="75">
        <v>3.75</v>
      </c>
      <c r="K8" s="77" t="s">
        <v>97</v>
      </c>
      <c r="L8" s="77" t="s">
        <v>332</v>
      </c>
      <c r="M8" s="329"/>
      <c r="N8" s="330"/>
      <c r="O8" s="330"/>
      <c r="P8" s="330"/>
      <c r="Q8" s="331"/>
      <c r="T8" s="77" t="s">
        <v>126</v>
      </c>
      <c r="U8" s="77" t="s">
        <v>336</v>
      </c>
      <c r="V8" s="322"/>
      <c r="W8" s="322"/>
      <c r="X8" s="322"/>
      <c r="Y8" s="322"/>
      <c r="Z8" s="322"/>
    </row>
    <row r="9" spans="1:27" ht="14.25" thickBot="1">
      <c r="A9" s="65" t="s">
        <v>72</v>
      </c>
      <c r="B9" s="47" t="s">
        <v>269</v>
      </c>
      <c r="D9" s="74" t="s">
        <v>24</v>
      </c>
      <c r="E9" s="75">
        <v>8.1300000000000008</v>
      </c>
      <c r="F9" s="24"/>
      <c r="G9" s="72">
        <v>7</v>
      </c>
      <c r="H9" s="75">
        <v>4.5</v>
      </c>
      <c r="K9" s="77" t="s">
        <v>98</v>
      </c>
      <c r="L9" s="77" t="s">
        <v>333</v>
      </c>
      <c r="M9" s="329"/>
      <c r="N9" s="330"/>
      <c r="O9" s="330"/>
      <c r="P9" s="330"/>
      <c r="Q9" s="331"/>
      <c r="T9" s="77" t="s">
        <v>127</v>
      </c>
      <c r="U9" s="77" t="s">
        <v>337</v>
      </c>
      <c r="V9" s="322"/>
      <c r="W9" s="322"/>
      <c r="X9" s="322"/>
      <c r="Y9" s="322"/>
      <c r="Z9" s="322"/>
    </row>
    <row r="10" spans="1:27" ht="14.25" thickBot="1">
      <c r="A10" s="65" t="s">
        <v>69</v>
      </c>
      <c r="B10" s="47">
        <v>12</v>
      </c>
      <c r="D10" s="74" t="s">
        <v>25</v>
      </c>
      <c r="E10" s="75">
        <v>19.25</v>
      </c>
      <c r="F10" s="24"/>
      <c r="G10" s="72">
        <v>8</v>
      </c>
      <c r="H10" s="75">
        <v>21.75</v>
      </c>
      <c r="K10" s="77" t="s">
        <v>10</v>
      </c>
      <c r="L10" s="77" t="s">
        <v>334</v>
      </c>
      <c r="M10" s="329"/>
      <c r="N10" s="332"/>
      <c r="O10" s="332"/>
      <c r="P10" s="332"/>
      <c r="Q10" s="331"/>
      <c r="U10" t="s">
        <v>338</v>
      </c>
    </row>
    <row r="11" spans="1:27" ht="14.25" thickBot="1">
      <c r="A11" s="65" t="s">
        <v>65</v>
      </c>
      <c r="B11" s="47">
        <v>2</v>
      </c>
      <c r="D11" s="74" t="s">
        <v>26</v>
      </c>
      <c r="E11" s="75">
        <v>2.63</v>
      </c>
      <c r="F11" s="24"/>
      <c r="G11" s="72">
        <v>9</v>
      </c>
      <c r="H11" s="75">
        <v>21.75</v>
      </c>
      <c r="K11" s="77" t="s">
        <v>11</v>
      </c>
      <c r="L11" s="77" t="s">
        <v>335</v>
      </c>
      <c r="M11" s="333"/>
      <c r="N11" s="334"/>
      <c r="O11" s="334"/>
      <c r="P11" s="334"/>
      <c r="Q11" s="335"/>
      <c r="U11" t="s">
        <v>339</v>
      </c>
    </row>
    <row r="12" spans="1:27" ht="14.25" thickBot="1">
      <c r="A12" s="65" t="s">
        <v>66</v>
      </c>
      <c r="B12" s="47">
        <v>4</v>
      </c>
      <c r="D12" s="74" t="s">
        <v>27</v>
      </c>
      <c r="E12" s="75">
        <v>18</v>
      </c>
      <c r="F12" s="24"/>
      <c r="G12" s="72">
        <v>10</v>
      </c>
      <c r="H12" s="75">
        <v>21.75</v>
      </c>
      <c r="K12" t="s">
        <v>190</v>
      </c>
      <c r="T12" t="s">
        <v>128</v>
      </c>
    </row>
    <row r="13" spans="1:27" ht="27.75" customHeight="1" thickBot="1">
      <c r="A13" s="66" t="s">
        <v>67</v>
      </c>
      <c r="B13" s="47">
        <v>2</v>
      </c>
      <c r="D13" s="74" t="s">
        <v>28</v>
      </c>
      <c r="E13" s="75">
        <v>6.38</v>
      </c>
      <c r="F13" s="24"/>
      <c r="G13" s="72">
        <v>11</v>
      </c>
      <c r="H13" s="75">
        <v>21.75</v>
      </c>
      <c r="K13" s="342" t="s">
        <v>154</v>
      </c>
      <c r="L13" s="343"/>
      <c r="M13" s="344" t="s">
        <v>155</v>
      </c>
      <c r="N13" s="345"/>
      <c r="O13" s="346"/>
      <c r="P13" s="347" t="s">
        <v>50</v>
      </c>
      <c r="Q13" s="337" t="s">
        <v>55</v>
      </c>
      <c r="R13" s="339" t="s">
        <v>56</v>
      </c>
      <c r="T13" s="342" t="s">
        <v>154</v>
      </c>
      <c r="U13" s="343"/>
      <c r="V13" s="344" t="s">
        <v>155</v>
      </c>
      <c r="W13" s="345"/>
      <c r="X13" s="346"/>
      <c r="Y13" s="347" t="s">
        <v>50</v>
      </c>
      <c r="Z13" s="337" t="s">
        <v>55</v>
      </c>
      <c r="AA13" s="339" t="s">
        <v>56</v>
      </c>
    </row>
    <row r="14" spans="1:27" ht="14.25" thickBot="1">
      <c r="A14" s="65" t="s">
        <v>111</v>
      </c>
      <c r="B14" s="47">
        <v>0</v>
      </c>
      <c r="D14" s="74" t="s">
        <v>29</v>
      </c>
      <c r="E14" s="75">
        <v>5.13</v>
      </c>
      <c r="F14" s="24"/>
      <c r="G14" s="72">
        <v>12</v>
      </c>
      <c r="H14" s="75">
        <v>21.75</v>
      </c>
      <c r="K14" s="94" t="s">
        <v>0</v>
      </c>
      <c r="L14" s="95"/>
      <c r="M14" s="94" t="s">
        <v>0</v>
      </c>
      <c r="N14" s="96"/>
      <c r="O14" s="95" t="s">
        <v>74</v>
      </c>
      <c r="P14" s="349"/>
      <c r="Q14" s="350"/>
      <c r="R14" s="341"/>
      <c r="T14" s="97" t="s">
        <v>0</v>
      </c>
      <c r="U14" s="98"/>
      <c r="V14" s="97" t="s">
        <v>0</v>
      </c>
      <c r="W14" s="101"/>
      <c r="X14" s="98" t="s">
        <v>74</v>
      </c>
      <c r="Y14" s="348"/>
      <c r="Z14" s="338"/>
      <c r="AA14" s="340"/>
    </row>
    <row r="15" spans="1:27" ht="27.75" thickBot="1">
      <c r="A15" s="66" t="s">
        <v>112</v>
      </c>
      <c r="B15" s="47">
        <v>0</v>
      </c>
      <c r="D15" s="74" t="s">
        <v>30</v>
      </c>
      <c r="E15" s="75">
        <v>10.88</v>
      </c>
      <c r="F15" s="24"/>
      <c r="G15" s="72">
        <v>13</v>
      </c>
      <c r="H15" s="75">
        <v>21.75</v>
      </c>
      <c r="K15" s="134" t="s">
        <v>188</v>
      </c>
      <c r="L15" s="135" t="s">
        <v>340</v>
      </c>
      <c r="M15" s="135" t="s">
        <v>189</v>
      </c>
      <c r="N15" s="135" t="s">
        <v>138</v>
      </c>
      <c r="O15" s="135">
        <v>70</v>
      </c>
      <c r="P15" s="135" t="s">
        <v>52</v>
      </c>
      <c r="Q15" s="135" t="s">
        <v>199</v>
      </c>
      <c r="R15" s="136" t="s">
        <v>200</v>
      </c>
      <c r="T15" s="142" t="s">
        <v>83</v>
      </c>
      <c r="U15" s="143" t="s">
        <v>328</v>
      </c>
      <c r="V15" s="144" t="s">
        <v>44</v>
      </c>
      <c r="W15" s="144" t="s">
        <v>268</v>
      </c>
      <c r="X15" s="144">
        <v>2</v>
      </c>
      <c r="Y15" s="145" t="s">
        <v>53</v>
      </c>
      <c r="Z15" s="144" t="s">
        <v>44</v>
      </c>
      <c r="AA15" s="146" t="s">
        <v>59</v>
      </c>
    </row>
    <row r="16" spans="1:27" ht="14.25" thickBot="1">
      <c r="A16" s="167" t="s">
        <v>193</v>
      </c>
      <c r="B16" s="47"/>
      <c r="D16" s="74" t="s">
        <v>31</v>
      </c>
      <c r="E16" s="75">
        <v>8.8800000000000008</v>
      </c>
      <c r="F16" s="24"/>
      <c r="G16" s="72">
        <v>14</v>
      </c>
      <c r="H16" s="75">
        <v>21.75</v>
      </c>
      <c r="K16" s="134" t="s">
        <v>201</v>
      </c>
      <c r="L16" s="135" t="s">
        <v>341</v>
      </c>
      <c r="M16" s="135" t="s">
        <v>198</v>
      </c>
      <c r="N16" s="135" t="s">
        <v>138</v>
      </c>
      <c r="O16" s="135">
        <v>68</v>
      </c>
      <c r="P16" s="135" t="s">
        <v>197</v>
      </c>
      <c r="Q16" s="135" t="s">
        <v>199</v>
      </c>
      <c r="R16" s="136"/>
      <c r="T16" s="10" t="s">
        <v>4</v>
      </c>
      <c r="U16" s="77" t="s">
        <v>356</v>
      </c>
      <c r="V16" s="1" t="s">
        <v>47</v>
      </c>
      <c r="W16" s="1" t="s">
        <v>135</v>
      </c>
      <c r="X16" s="1">
        <v>1</v>
      </c>
      <c r="Y16" s="109" t="s">
        <v>51</v>
      </c>
      <c r="Z16" s="1" t="s">
        <v>184</v>
      </c>
      <c r="AA16" s="11"/>
    </row>
    <row r="17" spans="1:27" ht="14.25" thickBot="1">
      <c r="A17" s="167" t="s">
        <v>194</v>
      </c>
      <c r="B17" s="70"/>
      <c r="D17" s="74" t="s">
        <v>32</v>
      </c>
      <c r="E17" s="75">
        <v>4.88</v>
      </c>
      <c r="F17" s="24"/>
      <c r="G17" s="72">
        <v>15</v>
      </c>
      <c r="H17" s="75">
        <v>21.75</v>
      </c>
      <c r="K17" s="134" t="s">
        <v>196</v>
      </c>
      <c r="L17" s="135" t="s">
        <v>342</v>
      </c>
      <c r="M17" s="135" t="s">
        <v>195</v>
      </c>
      <c r="N17" s="135" t="s">
        <v>138</v>
      </c>
      <c r="O17" s="135">
        <v>69</v>
      </c>
      <c r="P17" s="135" t="s">
        <v>197</v>
      </c>
      <c r="Q17" s="135" t="s">
        <v>199</v>
      </c>
      <c r="R17" s="136"/>
      <c r="T17" s="10" t="s">
        <v>5</v>
      </c>
      <c r="U17" s="77" t="s">
        <v>357</v>
      </c>
      <c r="V17" s="1" t="s">
        <v>245</v>
      </c>
      <c r="W17" s="1"/>
      <c r="X17" s="1"/>
      <c r="Y17" s="109" t="s">
        <v>51</v>
      </c>
      <c r="Z17" s="1"/>
      <c r="AA17" s="11"/>
    </row>
    <row r="18" spans="1:27" ht="14.25" thickBot="1">
      <c r="A18" s="164" t="s">
        <v>191</v>
      </c>
      <c r="B18" s="137" t="s">
        <v>265</v>
      </c>
      <c r="D18" s="74" t="s">
        <v>33</v>
      </c>
      <c r="E18" s="75">
        <v>13</v>
      </c>
      <c r="F18" s="24"/>
      <c r="G18" s="72">
        <v>16</v>
      </c>
      <c r="H18" s="75">
        <v>21.75</v>
      </c>
      <c r="K18" s="312" t="s">
        <v>391</v>
      </c>
      <c r="L18" s="318" t="s">
        <v>300</v>
      </c>
      <c r="M18" s="135" t="s">
        <v>189</v>
      </c>
      <c r="N18" s="135" t="s">
        <v>86</v>
      </c>
      <c r="O18" s="135">
        <v>23</v>
      </c>
      <c r="P18" s="135" t="s">
        <v>52</v>
      </c>
      <c r="Q18" s="135" t="s">
        <v>199</v>
      </c>
      <c r="R18" s="136" t="s">
        <v>200</v>
      </c>
      <c r="T18" s="10" t="s">
        <v>6</v>
      </c>
      <c r="U18" s="77" t="s">
        <v>358</v>
      </c>
      <c r="V18" s="1" t="s">
        <v>47</v>
      </c>
      <c r="W18" s="1" t="s">
        <v>135</v>
      </c>
      <c r="X18" s="1">
        <v>2</v>
      </c>
      <c r="Y18" s="109" t="s">
        <v>51</v>
      </c>
      <c r="Z18" s="1" t="s">
        <v>184</v>
      </c>
      <c r="AA18" s="11"/>
    </row>
    <row r="19" spans="1:27" ht="14.25" thickBot="1">
      <c r="A19" s="165" t="s">
        <v>192</v>
      </c>
      <c r="B19" s="47">
        <v>12</v>
      </c>
      <c r="D19" s="74" t="s">
        <v>34</v>
      </c>
      <c r="E19" s="75">
        <v>14.38</v>
      </c>
      <c r="F19" s="24"/>
      <c r="G19" s="72">
        <v>17</v>
      </c>
      <c r="H19" s="75">
        <v>21.75</v>
      </c>
      <c r="K19" s="134" t="s">
        <v>201</v>
      </c>
      <c r="L19" s="135" t="s">
        <v>341</v>
      </c>
      <c r="M19" s="135" t="s">
        <v>198</v>
      </c>
      <c r="N19" s="135" t="s">
        <v>107</v>
      </c>
      <c r="O19" s="135">
        <v>10</v>
      </c>
      <c r="P19" s="135" t="s">
        <v>197</v>
      </c>
      <c r="Q19" s="135" t="s">
        <v>199</v>
      </c>
      <c r="R19" s="136"/>
      <c r="T19" s="10" t="s">
        <v>7</v>
      </c>
      <c r="U19" s="77" t="s">
        <v>359</v>
      </c>
      <c r="V19" s="1" t="s">
        <v>246</v>
      </c>
      <c r="W19" s="1"/>
      <c r="X19" s="1"/>
      <c r="Y19" s="109" t="s">
        <v>51</v>
      </c>
      <c r="Z19" s="1"/>
      <c r="AA19" s="11"/>
    </row>
    <row r="20" spans="1:27" ht="14.25" thickBot="1">
      <c r="A20" s="165" t="s">
        <v>66</v>
      </c>
      <c r="B20" s="47">
        <v>34</v>
      </c>
      <c r="D20" s="74" t="s">
        <v>35</v>
      </c>
      <c r="E20" s="75">
        <v>2.13</v>
      </c>
      <c r="F20" s="24"/>
      <c r="G20" s="72">
        <v>18</v>
      </c>
      <c r="H20" s="75">
        <v>21.75</v>
      </c>
      <c r="K20" s="134" t="s">
        <v>196</v>
      </c>
      <c r="L20" s="135" t="s">
        <v>342</v>
      </c>
      <c r="M20" s="135" t="s">
        <v>195</v>
      </c>
      <c r="N20" s="135" t="s">
        <v>234</v>
      </c>
      <c r="O20" s="135">
        <v>12</v>
      </c>
      <c r="P20" s="135" t="s">
        <v>197</v>
      </c>
      <c r="Q20" s="135" t="s">
        <v>199</v>
      </c>
      <c r="R20" s="136"/>
      <c r="T20" s="10" t="s">
        <v>8</v>
      </c>
      <c r="U20" s="77" t="s">
        <v>360</v>
      </c>
      <c r="V20" s="1" t="s">
        <v>8</v>
      </c>
      <c r="W20" s="1" t="s">
        <v>149</v>
      </c>
      <c r="X20" s="1">
        <v>2</v>
      </c>
      <c r="Y20" s="109" t="s">
        <v>52</v>
      </c>
      <c r="Z20" s="1" t="s">
        <v>404</v>
      </c>
      <c r="AA20" s="11"/>
    </row>
    <row r="21" spans="1:27" ht="29.25" customHeight="1" thickBot="1">
      <c r="A21" s="166" t="s">
        <v>67</v>
      </c>
      <c r="B21" s="71">
        <v>2</v>
      </c>
      <c r="D21" s="74" t="s">
        <v>36</v>
      </c>
      <c r="E21" s="75">
        <v>2.63</v>
      </c>
      <c r="F21" s="24"/>
      <c r="G21" s="72">
        <v>19</v>
      </c>
      <c r="H21" s="75">
        <v>21.75</v>
      </c>
      <c r="K21" s="207" t="s">
        <v>207</v>
      </c>
      <c r="L21" s="208" t="s">
        <v>343</v>
      </c>
      <c r="M21" s="209" t="s">
        <v>208</v>
      </c>
      <c r="N21" s="208" t="s">
        <v>139</v>
      </c>
      <c r="O21" s="208">
        <v>8</v>
      </c>
      <c r="P21" s="209" t="s">
        <v>53</v>
      </c>
      <c r="Q21" s="208" t="s">
        <v>199</v>
      </c>
      <c r="R21" s="136" t="s">
        <v>200</v>
      </c>
      <c r="T21" s="10" t="s">
        <v>9</v>
      </c>
      <c r="U21" s="77" t="s">
        <v>361</v>
      </c>
      <c r="V21" s="1" t="s">
        <v>247</v>
      </c>
      <c r="W21" s="1" t="s">
        <v>149</v>
      </c>
      <c r="X21" s="1">
        <v>1</v>
      </c>
      <c r="Y21" s="109" t="s">
        <v>52</v>
      </c>
      <c r="Z21" s="1" t="s">
        <v>404</v>
      </c>
      <c r="AA21" s="11"/>
    </row>
    <row r="22" spans="1:27" ht="27.75" customHeight="1" thickBot="1">
      <c r="D22" s="74" t="s">
        <v>37</v>
      </c>
      <c r="E22" s="75">
        <v>9.75</v>
      </c>
      <c r="F22" s="24"/>
      <c r="G22" s="72">
        <v>20</v>
      </c>
      <c r="H22" s="75">
        <v>21.75</v>
      </c>
      <c r="K22" s="207" t="s">
        <v>209</v>
      </c>
      <c r="L22" s="208" t="s">
        <v>344</v>
      </c>
      <c r="M22" s="209" t="s">
        <v>210</v>
      </c>
      <c r="N22" s="208" t="s">
        <v>139</v>
      </c>
      <c r="O22" s="208">
        <v>10</v>
      </c>
      <c r="P22" s="209" t="s">
        <v>53</v>
      </c>
      <c r="Q22" s="208" t="s">
        <v>199</v>
      </c>
      <c r="R22" s="136" t="s">
        <v>200</v>
      </c>
      <c r="T22" s="10" t="s">
        <v>10</v>
      </c>
      <c r="U22" s="77" t="s">
        <v>362</v>
      </c>
      <c r="V22" s="1" t="s">
        <v>10</v>
      </c>
      <c r="W22" s="1" t="s">
        <v>144</v>
      </c>
      <c r="X22" s="1">
        <v>2</v>
      </c>
      <c r="Y22" s="109" t="s">
        <v>51</v>
      </c>
      <c r="Z22" s="321" t="s">
        <v>403</v>
      </c>
      <c r="AA22" s="11"/>
    </row>
    <row r="23" spans="1:27" ht="14.25" thickBot="1">
      <c r="D23" s="74" t="s">
        <v>38</v>
      </c>
      <c r="E23" s="75">
        <v>2</v>
      </c>
      <c r="F23" s="24"/>
      <c r="G23" s="72">
        <v>21</v>
      </c>
      <c r="H23" s="75">
        <v>21.75</v>
      </c>
      <c r="K23" s="207" t="s">
        <v>211</v>
      </c>
      <c r="L23" s="208" t="s">
        <v>345</v>
      </c>
      <c r="M23" s="209" t="s">
        <v>212</v>
      </c>
      <c r="N23" s="208" t="s">
        <v>139</v>
      </c>
      <c r="O23" s="208">
        <v>12</v>
      </c>
      <c r="P23" s="209" t="s">
        <v>53</v>
      </c>
      <c r="Q23" s="208" t="s">
        <v>199</v>
      </c>
      <c r="R23" s="136" t="s">
        <v>200</v>
      </c>
      <c r="T23" s="10" t="s">
        <v>11</v>
      </c>
      <c r="U23" s="77" t="s">
        <v>363</v>
      </c>
      <c r="V23" s="1" t="s">
        <v>248</v>
      </c>
      <c r="W23" s="1" t="s">
        <v>143</v>
      </c>
      <c r="X23" s="1"/>
      <c r="Y23" s="109" t="s">
        <v>51</v>
      </c>
      <c r="Z23" s="1"/>
      <c r="AA23" s="11"/>
    </row>
    <row r="24" spans="1:27" ht="14.25" thickBot="1">
      <c r="D24" s="74" t="s">
        <v>39</v>
      </c>
      <c r="E24" s="75">
        <v>8.3800000000000008</v>
      </c>
      <c r="F24" s="24"/>
      <c r="G24" s="72">
        <v>22</v>
      </c>
      <c r="H24" s="75">
        <v>21.75</v>
      </c>
      <c r="K24" s="207" t="s">
        <v>213</v>
      </c>
      <c r="L24" s="208" t="s">
        <v>346</v>
      </c>
      <c r="M24" s="209" t="s">
        <v>213</v>
      </c>
      <c r="N24" s="208" t="s">
        <v>107</v>
      </c>
      <c r="O24" s="208">
        <v>8</v>
      </c>
      <c r="P24" s="209" t="s">
        <v>53</v>
      </c>
      <c r="Q24" s="208" t="s">
        <v>199</v>
      </c>
      <c r="R24" s="136" t="s">
        <v>200</v>
      </c>
      <c r="T24" s="10" t="s">
        <v>12</v>
      </c>
      <c r="U24" s="77" t="s">
        <v>364</v>
      </c>
      <c r="V24" s="1" t="s">
        <v>12</v>
      </c>
      <c r="W24" s="1" t="s">
        <v>150</v>
      </c>
      <c r="X24" s="1">
        <v>2</v>
      </c>
      <c r="Y24" s="109" t="s">
        <v>52</v>
      </c>
      <c r="Z24" s="1" t="s">
        <v>87</v>
      </c>
      <c r="AA24" s="11"/>
    </row>
    <row r="25" spans="1:27" ht="14.25" thickBot="1">
      <c r="D25" s="74" t="s">
        <v>43</v>
      </c>
      <c r="E25" s="75">
        <v>8.3800000000000008</v>
      </c>
      <c r="F25" s="24"/>
      <c r="G25" s="72">
        <v>23</v>
      </c>
      <c r="H25" s="75">
        <v>21.75</v>
      </c>
      <c r="K25" s="210" t="s">
        <v>214</v>
      </c>
      <c r="L25" s="208" t="s">
        <v>347</v>
      </c>
      <c r="M25" s="208" t="s">
        <v>195</v>
      </c>
      <c r="N25" s="208" t="s">
        <v>107</v>
      </c>
      <c r="O25" s="208">
        <v>14</v>
      </c>
      <c r="P25" s="209" t="s">
        <v>53</v>
      </c>
      <c r="Q25" s="208" t="s">
        <v>199</v>
      </c>
      <c r="R25" s="136" t="s">
        <v>200</v>
      </c>
      <c r="T25" s="10" t="s">
        <v>13</v>
      </c>
      <c r="U25" s="77" t="s">
        <v>365</v>
      </c>
      <c r="V25" s="1" t="s">
        <v>249</v>
      </c>
      <c r="W25" s="1" t="s">
        <v>266</v>
      </c>
      <c r="X25" s="1">
        <v>1</v>
      </c>
      <c r="Y25" s="109" t="s">
        <v>52</v>
      </c>
      <c r="Z25" s="1" t="s">
        <v>87</v>
      </c>
      <c r="AA25" s="11"/>
    </row>
    <row r="26" spans="1:27" ht="27.75" thickBot="1">
      <c r="D26" s="74" t="s">
        <v>40</v>
      </c>
      <c r="E26" s="75">
        <v>8.3800000000000008</v>
      </c>
      <c r="F26" s="24"/>
      <c r="G26" s="72">
        <v>24</v>
      </c>
      <c r="H26" s="75">
        <v>21.75</v>
      </c>
      <c r="K26" s="313" t="s">
        <v>392</v>
      </c>
      <c r="L26" s="315" t="s">
        <v>358</v>
      </c>
      <c r="M26" s="209" t="s">
        <v>215</v>
      </c>
      <c r="N26" s="208" t="s">
        <v>86</v>
      </c>
      <c r="O26" s="208">
        <v>25</v>
      </c>
      <c r="P26" s="208" t="s">
        <v>52</v>
      </c>
      <c r="Q26" s="208" t="s">
        <v>199</v>
      </c>
      <c r="R26" s="136" t="s">
        <v>200</v>
      </c>
      <c r="T26" s="10" t="s">
        <v>14</v>
      </c>
      <c r="U26" s="77" t="s">
        <v>366</v>
      </c>
      <c r="V26" s="1" t="s">
        <v>14</v>
      </c>
      <c r="W26" s="1" t="s">
        <v>136</v>
      </c>
      <c r="X26" s="1">
        <v>2</v>
      </c>
      <c r="Y26" s="109" t="s">
        <v>52</v>
      </c>
      <c r="Z26" s="2"/>
      <c r="AA26" s="23" t="s">
        <v>90</v>
      </c>
    </row>
    <row r="27" spans="1:27" ht="27.75" thickBot="1">
      <c r="D27" s="74" t="s">
        <v>41</v>
      </c>
      <c r="E27" s="75">
        <v>8.3800000000000008</v>
      </c>
      <c r="F27" s="24"/>
      <c r="G27" s="72">
        <v>25</v>
      </c>
      <c r="H27" s="75">
        <v>21.75</v>
      </c>
      <c r="K27" s="314" t="s">
        <v>378</v>
      </c>
      <c r="L27" s="319" t="s">
        <v>288</v>
      </c>
      <c r="M27" s="56" t="s">
        <v>216</v>
      </c>
      <c r="N27" s="212" t="s">
        <v>86</v>
      </c>
      <c r="O27" s="212">
        <v>27</v>
      </c>
      <c r="P27" s="212" t="s">
        <v>218</v>
      </c>
      <c r="Q27" s="212" t="s">
        <v>199</v>
      </c>
      <c r="R27" s="136" t="s">
        <v>200</v>
      </c>
      <c r="T27" s="10" t="s">
        <v>15</v>
      </c>
      <c r="U27" s="77" t="s">
        <v>367</v>
      </c>
      <c r="V27" s="1" t="s">
        <v>250</v>
      </c>
      <c r="W27" s="1" t="s">
        <v>136</v>
      </c>
      <c r="X27" s="1">
        <v>1</v>
      </c>
      <c r="Y27" s="109" t="s">
        <v>52</v>
      </c>
      <c r="Z27" s="33"/>
      <c r="AA27" s="23" t="s">
        <v>90</v>
      </c>
    </row>
    <row r="28" spans="1:27" ht="14.25" thickBot="1">
      <c r="D28" s="74" t="s">
        <v>42</v>
      </c>
      <c r="E28" s="75">
        <v>8.3800000000000008</v>
      </c>
      <c r="F28" s="24"/>
      <c r="G28" s="72">
        <v>26</v>
      </c>
      <c r="H28" s="75">
        <v>21.75</v>
      </c>
      <c r="K28" s="30" t="s">
        <v>219</v>
      </c>
      <c r="L28" s="1" t="s">
        <v>348</v>
      </c>
      <c r="M28" s="30" t="s">
        <v>220</v>
      </c>
      <c r="N28" s="30" t="s">
        <v>144</v>
      </c>
      <c r="O28" s="30">
        <v>8</v>
      </c>
      <c r="P28" s="30" t="s">
        <v>221</v>
      </c>
      <c r="Q28" s="212" t="s">
        <v>199</v>
      </c>
      <c r="R28" s="136" t="s">
        <v>200</v>
      </c>
      <c r="T28" s="31" t="s">
        <v>133</v>
      </c>
      <c r="U28" s="77" t="s">
        <v>368</v>
      </c>
      <c r="V28" s="30" t="s">
        <v>166</v>
      </c>
      <c r="W28" s="30" t="s">
        <v>267</v>
      </c>
      <c r="X28" s="30">
        <v>2</v>
      </c>
      <c r="Y28" s="141" t="s">
        <v>93</v>
      </c>
      <c r="Z28" s="30" t="s">
        <v>76</v>
      </c>
      <c r="AA28" s="23"/>
    </row>
    <row r="29" spans="1:27" ht="27" customHeight="1" thickBot="1">
      <c r="D29" s="74"/>
      <c r="E29" s="75">
        <v>8.3800000000000008</v>
      </c>
      <c r="G29" s="72">
        <v>27</v>
      </c>
      <c r="H29" s="75">
        <v>21.75</v>
      </c>
      <c r="K29" s="30" t="s">
        <v>222</v>
      </c>
      <c r="L29" s="1" t="s">
        <v>349</v>
      </c>
      <c r="M29" s="30" t="s">
        <v>223</v>
      </c>
      <c r="N29" s="1" t="s">
        <v>217</v>
      </c>
      <c r="O29" s="1">
        <v>16</v>
      </c>
      <c r="P29" s="30" t="s">
        <v>224</v>
      </c>
      <c r="Q29" s="212" t="s">
        <v>199</v>
      </c>
      <c r="R29" s="136" t="s">
        <v>200</v>
      </c>
      <c r="T29" s="31" t="s">
        <v>165</v>
      </c>
      <c r="U29" s="77" t="s">
        <v>369</v>
      </c>
      <c r="V29" s="30"/>
      <c r="W29" s="30"/>
      <c r="X29" s="30"/>
      <c r="Y29" s="141" t="s">
        <v>93</v>
      </c>
      <c r="Z29" s="30"/>
      <c r="AA29" s="23"/>
    </row>
    <row r="30" spans="1:27" ht="14.25" thickBot="1">
      <c r="D30" s="74"/>
      <c r="E30" s="75">
        <v>8.3800000000000008</v>
      </c>
      <c r="G30" s="72">
        <v>28</v>
      </c>
      <c r="H30" s="75">
        <v>9</v>
      </c>
      <c r="K30" s="30" t="s">
        <v>225</v>
      </c>
      <c r="L30" s="1" t="s">
        <v>350</v>
      </c>
      <c r="M30" s="30" t="s">
        <v>226</v>
      </c>
      <c r="N30" s="1" t="s">
        <v>227</v>
      </c>
      <c r="O30" s="1">
        <v>18</v>
      </c>
      <c r="P30" s="30" t="s">
        <v>228</v>
      </c>
      <c r="Q30" s="212" t="s">
        <v>199</v>
      </c>
      <c r="R30" s="136" t="s">
        <v>200</v>
      </c>
      <c r="T30" s="31" t="s">
        <v>163</v>
      </c>
      <c r="U30" s="77" t="s">
        <v>370</v>
      </c>
      <c r="V30" s="1" t="s">
        <v>167</v>
      </c>
      <c r="W30" s="1" t="s">
        <v>267</v>
      </c>
      <c r="X30" s="1">
        <v>1</v>
      </c>
      <c r="Y30" s="141" t="s">
        <v>93</v>
      </c>
      <c r="Z30" s="1" t="s">
        <v>76</v>
      </c>
      <c r="AA30" s="11"/>
    </row>
    <row r="31" spans="1:27" ht="14.25" thickBot="1">
      <c r="D31" s="74"/>
      <c r="E31" s="75">
        <v>8.3800000000000008</v>
      </c>
      <c r="G31" s="72">
        <v>29</v>
      </c>
      <c r="H31" s="75">
        <v>18</v>
      </c>
      <c r="K31" s="30" t="s">
        <v>229</v>
      </c>
      <c r="L31" s="1" t="s">
        <v>351</v>
      </c>
      <c r="M31" s="30" t="s">
        <v>229</v>
      </c>
      <c r="N31" s="1" t="s">
        <v>107</v>
      </c>
      <c r="O31" s="1">
        <v>20</v>
      </c>
      <c r="P31" s="30" t="s">
        <v>53</v>
      </c>
      <c r="Q31" s="212" t="s">
        <v>199</v>
      </c>
      <c r="R31" s="136" t="s">
        <v>200</v>
      </c>
      <c r="T31" s="31" t="s">
        <v>164</v>
      </c>
      <c r="U31" s="77" t="s">
        <v>371</v>
      </c>
      <c r="V31" s="1"/>
      <c r="W31" s="1"/>
      <c r="X31" s="1"/>
      <c r="Y31" s="141" t="s">
        <v>93</v>
      </c>
      <c r="Z31" s="1"/>
      <c r="AA31" s="11"/>
    </row>
    <row r="32" spans="1:27" ht="57.75" customHeight="1" thickBot="1">
      <c r="H32" s="54">
        <v>42</v>
      </c>
      <c r="K32" s="30" t="s">
        <v>230</v>
      </c>
      <c r="L32" s="1" t="s">
        <v>352</v>
      </c>
      <c r="M32" s="30" t="s">
        <v>230</v>
      </c>
      <c r="N32" s="1" t="s">
        <v>86</v>
      </c>
      <c r="O32" s="1">
        <v>20</v>
      </c>
      <c r="P32" s="30" t="s">
        <v>231</v>
      </c>
      <c r="Q32" s="212" t="s">
        <v>199</v>
      </c>
      <c r="R32" s="136" t="s">
        <v>200</v>
      </c>
      <c r="T32" s="31" t="s">
        <v>185</v>
      </c>
      <c r="U32" s="1" t="s">
        <v>372</v>
      </c>
      <c r="V32" s="30" t="s">
        <v>185</v>
      </c>
      <c r="W32" s="30" t="s">
        <v>137</v>
      </c>
      <c r="X32" s="30">
        <v>1</v>
      </c>
      <c r="Y32" s="141" t="s">
        <v>52</v>
      </c>
      <c r="Z32" s="1" t="s">
        <v>260</v>
      </c>
      <c r="AA32" s="23" t="s">
        <v>205</v>
      </c>
    </row>
    <row r="33" spans="8:27" ht="57.75" customHeight="1" thickBot="1">
      <c r="H33" s="54">
        <v>10.5</v>
      </c>
      <c r="K33" s="30" t="s">
        <v>232</v>
      </c>
      <c r="L33" s="1" t="s">
        <v>353</v>
      </c>
      <c r="M33" s="30" t="s">
        <v>232</v>
      </c>
      <c r="N33" s="1" t="s">
        <v>142</v>
      </c>
      <c r="O33" s="1">
        <v>3</v>
      </c>
      <c r="P33" s="30" t="s">
        <v>233</v>
      </c>
      <c r="Q33" s="212" t="s">
        <v>199</v>
      </c>
      <c r="R33" s="136" t="s">
        <v>200</v>
      </c>
      <c r="T33" s="32" t="s">
        <v>185</v>
      </c>
      <c r="U33" s="43" t="s">
        <v>372</v>
      </c>
      <c r="V33" s="118" t="s">
        <v>185</v>
      </c>
      <c r="W33" s="118" t="s">
        <v>137</v>
      </c>
      <c r="X33" s="118">
        <v>2</v>
      </c>
      <c r="Y33" s="147" t="s">
        <v>52</v>
      </c>
      <c r="Z33" s="1" t="s">
        <v>260</v>
      </c>
      <c r="AA33" s="23" t="s">
        <v>204</v>
      </c>
    </row>
    <row r="34" spans="8:27" ht="14.25" thickBot="1">
      <c r="H34" s="54">
        <v>33.75</v>
      </c>
      <c r="K34" s="134" t="s">
        <v>201</v>
      </c>
      <c r="L34" s="135" t="s">
        <v>354</v>
      </c>
      <c r="M34" s="135" t="s">
        <v>198</v>
      </c>
      <c r="N34" s="135" t="s">
        <v>107</v>
      </c>
      <c r="O34" s="135">
        <v>2</v>
      </c>
      <c r="P34" s="135" t="s">
        <v>197</v>
      </c>
      <c r="Q34" s="135"/>
    </row>
    <row r="35" spans="8:27" ht="14.25" thickBot="1">
      <c r="H35" s="54">
        <v>21</v>
      </c>
      <c r="K35" s="134" t="s">
        <v>201</v>
      </c>
      <c r="L35" s="135" t="s">
        <v>354</v>
      </c>
      <c r="M35" s="135" t="s">
        <v>198</v>
      </c>
      <c r="N35" s="135" t="s">
        <v>107</v>
      </c>
      <c r="O35" s="135">
        <v>32</v>
      </c>
      <c r="P35" s="135" t="s">
        <v>197</v>
      </c>
      <c r="Q35" s="212" t="s">
        <v>199</v>
      </c>
    </row>
    <row r="36" spans="8:27" ht="28.5" customHeight="1" thickBot="1">
      <c r="H36" s="54">
        <v>23.25</v>
      </c>
      <c r="K36" s="56" t="s">
        <v>261</v>
      </c>
      <c r="L36" t="s">
        <v>355</v>
      </c>
      <c r="M36" s="56" t="s">
        <v>261</v>
      </c>
      <c r="N36" s="56" t="s">
        <v>136</v>
      </c>
      <c r="O36" s="56">
        <v>5</v>
      </c>
      <c r="P36" s="135" t="s">
        <v>262</v>
      </c>
      <c r="Q36" s="212" t="s">
        <v>199</v>
      </c>
    </row>
    <row r="37" spans="8:27" ht="27.75" customHeight="1" thickBot="1">
      <c r="H37" s="54">
        <v>13.5</v>
      </c>
      <c r="K37" s="56" t="s">
        <v>261</v>
      </c>
      <c r="L37" t="s">
        <v>355</v>
      </c>
      <c r="M37" s="56" t="s">
        <v>261</v>
      </c>
      <c r="N37" s="56" t="s">
        <v>270</v>
      </c>
      <c r="O37" s="56">
        <v>33</v>
      </c>
      <c r="P37" s="135" t="s">
        <v>262</v>
      </c>
      <c r="Q37" s="212" t="s">
        <v>199</v>
      </c>
    </row>
    <row r="38" spans="8:27" ht="14.25" thickBot="1">
      <c r="H38" s="54">
        <v>27</v>
      </c>
      <c r="K38" s="312" t="s">
        <v>393</v>
      </c>
      <c r="L38" s="135" t="s">
        <v>397</v>
      </c>
      <c r="M38" s="135" t="s">
        <v>189</v>
      </c>
      <c r="N38" s="135" t="s">
        <v>86</v>
      </c>
      <c r="O38" s="135">
        <v>22</v>
      </c>
      <c r="P38" s="135" t="s">
        <v>52</v>
      </c>
      <c r="Q38" s="135" t="s">
        <v>199</v>
      </c>
      <c r="R38" s="136" t="s">
        <v>200</v>
      </c>
    </row>
    <row r="39" spans="8:27" ht="14.25" thickBot="1">
      <c r="H39" s="54">
        <v>13.5</v>
      </c>
      <c r="K39" s="313" t="s">
        <v>394</v>
      </c>
      <c r="L39" s="208" t="s">
        <v>398</v>
      </c>
      <c r="M39" s="209" t="s">
        <v>215</v>
      </c>
      <c r="N39" s="208" t="s">
        <v>86</v>
      </c>
      <c r="O39" s="208">
        <v>24</v>
      </c>
      <c r="P39" s="208" t="s">
        <v>52</v>
      </c>
      <c r="Q39" s="208" t="s">
        <v>199</v>
      </c>
      <c r="R39" s="136" t="s">
        <v>200</v>
      </c>
    </row>
    <row r="40" spans="8:27" ht="14.25" thickBot="1">
      <c r="H40" s="54">
        <v>27</v>
      </c>
      <c r="K40" s="314" t="s">
        <v>395</v>
      </c>
      <c r="L40" s="212" t="s">
        <v>396</v>
      </c>
      <c r="M40" s="56" t="s">
        <v>216</v>
      </c>
      <c r="N40" s="212" t="s">
        <v>86</v>
      </c>
      <c r="O40" s="212">
        <v>26</v>
      </c>
      <c r="P40" s="212" t="s">
        <v>218</v>
      </c>
      <c r="Q40" s="212" t="s">
        <v>199</v>
      </c>
      <c r="R40" s="136" t="s">
        <v>200</v>
      </c>
    </row>
    <row r="41" spans="8:27" ht="41.25" thickBot="1">
      <c r="H41" s="54">
        <v>13.5</v>
      </c>
      <c r="K41" s="210" t="s">
        <v>378</v>
      </c>
      <c r="L41" s="208" t="s">
        <v>379</v>
      </c>
      <c r="M41" s="208" t="s">
        <v>380</v>
      </c>
      <c r="N41" s="208" t="s">
        <v>381</v>
      </c>
      <c r="O41" s="208">
        <v>0</v>
      </c>
      <c r="P41" s="208" t="s">
        <v>382</v>
      </c>
      <c r="Q41" s="300" t="s">
        <v>383</v>
      </c>
      <c r="R41" s="301" t="s">
        <v>384</v>
      </c>
    </row>
    <row r="42" spans="8:27" ht="41.25" thickBot="1">
      <c r="H42" s="54">
        <v>27</v>
      </c>
      <c r="K42" s="210" t="s">
        <v>385</v>
      </c>
      <c r="L42" s="208" t="s">
        <v>386</v>
      </c>
      <c r="M42" s="208" t="s">
        <v>380</v>
      </c>
      <c r="N42" s="208" t="s">
        <v>381</v>
      </c>
      <c r="O42" s="208">
        <v>1</v>
      </c>
      <c r="P42" s="208" t="s">
        <v>382</v>
      </c>
      <c r="Q42" s="300" t="s">
        <v>383</v>
      </c>
      <c r="R42" s="301" t="s">
        <v>384</v>
      </c>
    </row>
    <row r="43" spans="8:27" ht="41.25" thickBot="1">
      <c r="H43" s="54">
        <v>13.5</v>
      </c>
      <c r="K43" s="313" t="s">
        <v>395</v>
      </c>
      <c r="L43" s="315" t="s">
        <v>400</v>
      </c>
      <c r="M43" s="315" t="s">
        <v>380</v>
      </c>
      <c r="N43" s="315" t="s">
        <v>34</v>
      </c>
      <c r="O43" s="315">
        <v>0</v>
      </c>
      <c r="P43" s="315" t="s">
        <v>51</v>
      </c>
      <c r="Q43" s="316" t="s">
        <v>402</v>
      </c>
      <c r="R43" s="317" t="s">
        <v>384</v>
      </c>
    </row>
    <row r="44" spans="8:27" ht="26.25" customHeight="1" thickBot="1">
      <c r="H44" s="54">
        <v>27</v>
      </c>
      <c r="K44" s="313" t="s">
        <v>399</v>
      </c>
      <c r="L44" s="315" t="s">
        <v>401</v>
      </c>
      <c r="M44" s="315" t="s">
        <v>380</v>
      </c>
      <c r="N44" s="315" t="s">
        <v>34</v>
      </c>
      <c r="O44" s="315">
        <v>1</v>
      </c>
      <c r="P44" s="315" t="s">
        <v>51</v>
      </c>
      <c r="Q44" s="316" t="s">
        <v>402</v>
      </c>
      <c r="R44" s="317" t="s">
        <v>384</v>
      </c>
    </row>
    <row r="45" spans="8:27" ht="41.25" thickBot="1">
      <c r="H45" s="54">
        <v>13.5</v>
      </c>
      <c r="K45" s="207" t="s">
        <v>92</v>
      </c>
      <c r="L45" s="302" t="s">
        <v>387</v>
      </c>
      <c r="M45" s="303" t="s">
        <v>388</v>
      </c>
      <c r="N45" s="208" t="s">
        <v>381</v>
      </c>
      <c r="O45" s="208">
        <v>0</v>
      </c>
      <c r="P45" s="208" t="s">
        <v>382</v>
      </c>
      <c r="Q45" s="300" t="s">
        <v>389</v>
      </c>
      <c r="R45" s="301" t="s">
        <v>384</v>
      </c>
    </row>
    <row r="46" spans="8:27" ht="41.25" thickBot="1">
      <c r="H46" s="54">
        <v>27</v>
      </c>
      <c r="K46" s="207" t="s">
        <v>92</v>
      </c>
      <c r="L46" s="302" t="s">
        <v>387</v>
      </c>
      <c r="M46" s="303" t="s">
        <v>390</v>
      </c>
      <c r="N46" s="208" t="s">
        <v>381</v>
      </c>
      <c r="O46" s="208">
        <v>1</v>
      </c>
      <c r="P46" s="208" t="s">
        <v>382</v>
      </c>
      <c r="Q46" s="300" t="s">
        <v>389</v>
      </c>
      <c r="R46" s="301" t="s">
        <v>384</v>
      </c>
    </row>
    <row r="47" spans="8:27">
      <c r="H47" s="54">
        <v>13.5</v>
      </c>
    </row>
    <row r="48" spans="8:27">
      <c r="H48" s="54">
        <v>27</v>
      </c>
    </row>
    <row r="49" spans="8:8">
      <c r="H49" s="54">
        <v>13.5</v>
      </c>
    </row>
    <row r="50" spans="8:8">
      <c r="H50" s="54">
        <v>27</v>
      </c>
    </row>
    <row r="51" spans="8:8">
      <c r="H51" s="54">
        <v>13.5</v>
      </c>
    </row>
    <row r="52" spans="8:8">
      <c r="H52" s="54">
        <v>27</v>
      </c>
    </row>
    <row r="53" spans="8:8">
      <c r="H53" s="54">
        <v>13.5</v>
      </c>
    </row>
    <row r="54" spans="8:8">
      <c r="H54" s="54">
        <v>27</v>
      </c>
    </row>
    <row r="55" spans="8:8">
      <c r="H55" s="54">
        <v>13.5</v>
      </c>
    </row>
    <row r="56" spans="8:8">
      <c r="H56" s="54">
        <v>27</v>
      </c>
    </row>
    <row r="57" spans="8:8">
      <c r="H57" s="54">
        <v>13.5</v>
      </c>
    </row>
    <row r="58" spans="8:8">
      <c r="H58" s="54">
        <v>27</v>
      </c>
    </row>
    <row r="59" spans="8:8">
      <c r="H59" s="54">
        <v>13.5</v>
      </c>
    </row>
    <row r="60" spans="8:8">
      <c r="H60" s="54">
        <v>27</v>
      </c>
    </row>
    <row r="61" spans="8:8">
      <c r="H61" s="54">
        <v>10.5</v>
      </c>
    </row>
    <row r="62" spans="8:8">
      <c r="H62" s="54">
        <v>15.75</v>
      </c>
    </row>
  </sheetData>
  <mergeCells count="14">
    <mergeCell ref="K13:L13"/>
    <mergeCell ref="M13:O13"/>
    <mergeCell ref="P13:P14"/>
    <mergeCell ref="Q13:Q14"/>
    <mergeCell ref="M3:Q3"/>
    <mergeCell ref="V3:Z3"/>
    <mergeCell ref="M4:Q11"/>
    <mergeCell ref="V4:Z9"/>
    <mergeCell ref="Z13:Z14"/>
    <mergeCell ref="AA13:AA14"/>
    <mergeCell ref="R13:R14"/>
    <mergeCell ref="T13:U13"/>
    <mergeCell ref="V13:X13"/>
    <mergeCell ref="Y13:Y14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A45"/>
  <sheetViews>
    <sheetView topLeftCell="S18" workbookViewId="0">
      <selection activeCell="T29" sqref="T29:AA30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153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78</v>
      </c>
      <c r="L3" s="77" t="s">
        <v>80</v>
      </c>
      <c r="M3" s="351" t="s">
        <v>81</v>
      </c>
      <c r="N3" s="352"/>
      <c r="O3" s="352"/>
      <c r="P3" s="352"/>
      <c r="Q3" s="353"/>
      <c r="T3" s="77" t="s">
        <v>79</v>
      </c>
      <c r="U3" s="77" t="s">
        <v>175</v>
      </c>
      <c r="V3" s="322" t="s">
        <v>82</v>
      </c>
      <c r="W3" s="322"/>
      <c r="X3" s="322"/>
      <c r="Y3" s="322"/>
      <c r="Z3" s="322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85</v>
      </c>
      <c r="L4" s="77" t="s">
        <v>291</v>
      </c>
      <c r="M4" s="323" t="s">
        <v>61</v>
      </c>
      <c r="N4" s="324"/>
      <c r="O4" s="324"/>
      <c r="P4" s="324"/>
      <c r="Q4" s="325"/>
      <c r="T4" s="77" t="s">
        <v>83</v>
      </c>
      <c r="U4" s="77" t="s">
        <v>310</v>
      </c>
      <c r="V4" s="323" t="s">
        <v>172</v>
      </c>
      <c r="W4" s="324"/>
      <c r="X4" s="324"/>
      <c r="Y4" s="324"/>
      <c r="Z4" s="324"/>
    </row>
    <row r="5" spans="1:27">
      <c r="A5" s="65"/>
      <c r="B5" s="47"/>
      <c r="D5" s="74" t="s">
        <v>20</v>
      </c>
      <c r="E5" s="75">
        <v>24.63</v>
      </c>
      <c r="F5" s="24"/>
      <c r="G5" s="74">
        <v>3</v>
      </c>
      <c r="H5" s="73">
        <v>28.5</v>
      </c>
      <c r="K5" s="77" t="s">
        <v>84</v>
      </c>
      <c r="L5" s="77" t="s">
        <v>307</v>
      </c>
      <c r="M5" s="326"/>
      <c r="N5" s="327"/>
      <c r="O5" s="327"/>
      <c r="P5" s="327"/>
      <c r="Q5" s="328"/>
      <c r="T5" s="77" t="s">
        <v>84</v>
      </c>
      <c r="U5" s="77" t="s">
        <v>304</v>
      </c>
      <c r="V5" s="326"/>
      <c r="W5" s="327"/>
      <c r="X5" s="327"/>
      <c r="Y5" s="327"/>
      <c r="Z5" s="327"/>
    </row>
    <row r="6" spans="1:27">
      <c r="A6" s="64" t="s">
        <v>62</v>
      </c>
      <c r="B6" s="68" t="s">
        <v>131</v>
      </c>
      <c r="D6" s="74" t="s">
        <v>21</v>
      </c>
      <c r="E6" s="75">
        <v>11</v>
      </c>
      <c r="F6" s="24"/>
      <c r="G6" s="74">
        <v>4</v>
      </c>
      <c r="H6" s="75">
        <v>27</v>
      </c>
      <c r="K6" s="77" t="s">
        <v>45</v>
      </c>
      <c r="L6" s="77" t="s">
        <v>308</v>
      </c>
      <c r="M6" s="326"/>
      <c r="N6" s="327"/>
      <c r="O6" s="327"/>
      <c r="P6" s="327"/>
      <c r="Q6" s="328"/>
      <c r="T6" s="77" t="s">
        <v>45</v>
      </c>
      <c r="U6" s="77" t="s">
        <v>305</v>
      </c>
      <c r="V6" s="326"/>
      <c r="W6" s="327"/>
      <c r="X6" s="327"/>
      <c r="Y6" s="327"/>
      <c r="Z6" s="327"/>
    </row>
    <row r="7" spans="1:27">
      <c r="A7" s="65" t="s">
        <v>63</v>
      </c>
      <c r="B7" s="47" t="s">
        <v>68</v>
      </c>
      <c r="D7" s="74" t="s">
        <v>22</v>
      </c>
      <c r="E7" s="75">
        <v>5.25</v>
      </c>
      <c r="F7" s="24"/>
      <c r="G7" s="74">
        <v>5</v>
      </c>
      <c r="H7" s="75">
        <v>21.75</v>
      </c>
      <c r="K7" s="77" t="s">
        <v>46</v>
      </c>
      <c r="L7" s="77" t="s">
        <v>297</v>
      </c>
      <c r="M7" s="326"/>
      <c r="N7" s="327"/>
      <c r="O7" s="327"/>
      <c r="P7" s="327"/>
      <c r="Q7" s="328"/>
      <c r="T7" s="77" t="s">
        <v>46</v>
      </c>
      <c r="U7" s="77" t="s">
        <v>311</v>
      </c>
      <c r="V7" s="326"/>
      <c r="W7" s="327"/>
      <c r="X7" s="327"/>
      <c r="Y7" s="327"/>
      <c r="Z7" s="327"/>
    </row>
    <row r="8" spans="1:27">
      <c r="A8" s="65" t="s">
        <v>71</v>
      </c>
      <c r="B8" s="47" t="s">
        <v>73</v>
      </c>
      <c r="D8" s="74" t="s">
        <v>23</v>
      </c>
      <c r="E8" s="75">
        <v>14</v>
      </c>
      <c r="F8" s="24"/>
      <c r="G8" s="74">
        <v>6</v>
      </c>
      <c r="H8" s="75">
        <v>15</v>
      </c>
      <c r="K8" s="77" t="s">
        <v>97</v>
      </c>
      <c r="L8" s="77" t="s">
        <v>281</v>
      </c>
      <c r="M8" s="329"/>
      <c r="N8" s="330"/>
      <c r="O8" s="330"/>
      <c r="P8" s="330"/>
      <c r="Q8" s="331"/>
      <c r="T8" s="77" t="s">
        <v>126</v>
      </c>
      <c r="U8" s="77" t="s">
        <v>312</v>
      </c>
      <c r="V8" s="329"/>
      <c r="W8" s="330"/>
      <c r="X8" s="330"/>
      <c r="Y8" s="330"/>
      <c r="Z8" s="330"/>
    </row>
    <row r="9" spans="1:27">
      <c r="A9" s="65" t="s">
        <v>72</v>
      </c>
      <c r="B9" s="47" t="s">
        <v>279</v>
      </c>
      <c r="D9" s="74" t="s">
        <v>24</v>
      </c>
      <c r="E9" s="75">
        <v>12.75</v>
      </c>
      <c r="F9" s="24"/>
      <c r="G9" s="74">
        <v>7</v>
      </c>
      <c r="H9" s="75">
        <v>15</v>
      </c>
      <c r="K9" s="77" t="s">
        <v>98</v>
      </c>
      <c r="L9" s="77" t="s">
        <v>298</v>
      </c>
      <c r="M9" s="329"/>
      <c r="N9" s="330"/>
      <c r="O9" s="330"/>
      <c r="P9" s="330"/>
      <c r="Q9" s="331"/>
      <c r="T9" s="77" t="s">
        <v>127</v>
      </c>
      <c r="U9" s="77" t="s">
        <v>313</v>
      </c>
      <c r="V9" s="329"/>
      <c r="W9" s="330"/>
      <c r="X9" s="330"/>
      <c r="Y9" s="330"/>
      <c r="Z9" s="330"/>
    </row>
    <row r="10" spans="1:27">
      <c r="A10" s="65" t="s">
        <v>69</v>
      </c>
      <c r="B10" s="47">
        <v>12</v>
      </c>
      <c r="D10" s="74" t="s">
        <v>25</v>
      </c>
      <c r="E10" s="75">
        <v>4.13</v>
      </c>
      <c r="F10" s="24"/>
      <c r="G10" s="74">
        <v>8</v>
      </c>
      <c r="H10" s="75">
        <v>15</v>
      </c>
      <c r="K10" s="77" t="s">
        <v>10</v>
      </c>
      <c r="L10" s="77" t="s">
        <v>309</v>
      </c>
      <c r="M10" s="329"/>
      <c r="N10" s="332"/>
      <c r="O10" s="332"/>
      <c r="P10" s="332"/>
      <c r="Q10" s="331"/>
      <c r="T10" s="77" t="s">
        <v>14</v>
      </c>
      <c r="U10" s="77" t="s">
        <v>300</v>
      </c>
      <c r="V10" s="354"/>
      <c r="W10" s="355"/>
      <c r="X10" s="355"/>
      <c r="Y10" s="355"/>
      <c r="Z10" s="355"/>
    </row>
    <row r="11" spans="1:27">
      <c r="A11" s="65" t="s">
        <v>65</v>
      </c>
      <c r="B11" s="47">
        <v>3</v>
      </c>
      <c r="D11" s="74" t="s">
        <v>26</v>
      </c>
      <c r="E11" s="75">
        <v>18</v>
      </c>
      <c r="F11" s="24"/>
      <c r="G11" s="74">
        <v>9</v>
      </c>
      <c r="H11" s="75">
        <v>15</v>
      </c>
      <c r="K11" s="77" t="s">
        <v>11</v>
      </c>
      <c r="L11" s="77" t="s">
        <v>293</v>
      </c>
      <c r="M11" s="333"/>
      <c r="N11" s="334"/>
      <c r="O11" s="334"/>
      <c r="P11" s="334"/>
      <c r="Q11" s="335"/>
      <c r="T11" s="77" t="s">
        <v>15</v>
      </c>
      <c r="U11" s="77" t="s">
        <v>314</v>
      </c>
      <c r="V11" s="354"/>
      <c r="W11" s="355"/>
      <c r="X11" s="355"/>
      <c r="Y11" s="355"/>
      <c r="Z11" s="355"/>
    </row>
    <row r="12" spans="1:27" ht="14.25" thickBot="1">
      <c r="A12" s="65" t="s">
        <v>66</v>
      </c>
      <c r="B12" s="47">
        <v>5</v>
      </c>
      <c r="D12" s="74" t="s">
        <v>27</v>
      </c>
      <c r="E12" s="75">
        <v>0</v>
      </c>
      <c r="F12" s="24"/>
      <c r="G12" s="74">
        <v>10</v>
      </c>
      <c r="H12" s="75">
        <v>15</v>
      </c>
      <c r="K12" t="s">
        <v>77</v>
      </c>
      <c r="T12" t="s">
        <v>128</v>
      </c>
    </row>
    <row r="13" spans="1:27" ht="27.75" customHeight="1">
      <c r="A13" s="66" t="s">
        <v>67</v>
      </c>
      <c r="B13" s="70">
        <v>2</v>
      </c>
      <c r="D13" s="74" t="s">
        <v>28</v>
      </c>
      <c r="E13" s="75">
        <v>12.63</v>
      </c>
      <c r="F13" s="24"/>
      <c r="G13" s="74">
        <v>11</v>
      </c>
      <c r="H13" s="75">
        <v>15</v>
      </c>
      <c r="K13" s="342" t="s">
        <v>154</v>
      </c>
      <c r="L13" s="343"/>
      <c r="M13" s="344" t="s">
        <v>155</v>
      </c>
      <c r="N13" s="345"/>
      <c r="O13" s="346"/>
      <c r="P13" s="347" t="s">
        <v>50</v>
      </c>
      <c r="Q13" s="337" t="s">
        <v>55</v>
      </c>
      <c r="R13" s="339" t="s">
        <v>56</v>
      </c>
      <c r="T13" s="342" t="s">
        <v>154</v>
      </c>
      <c r="U13" s="343"/>
      <c r="V13" s="344" t="s">
        <v>155</v>
      </c>
      <c r="W13" s="345"/>
      <c r="X13" s="346"/>
      <c r="Y13" s="347" t="s">
        <v>50</v>
      </c>
      <c r="Z13" s="337" t="s">
        <v>55</v>
      </c>
      <c r="AA13" s="339" t="s">
        <v>56</v>
      </c>
    </row>
    <row r="14" spans="1:27" ht="14.25" thickBot="1">
      <c r="A14" s="65" t="s">
        <v>111</v>
      </c>
      <c r="B14" s="47">
        <v>1</v>
      </c>
      <c r="D14" s="74" t="s">
        <v>29</v>
      </c>
      <c r="E14" s="75">
        <v>23.13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74</v>
      </c>
      <c r="P14" s="349"/>
      <c r="Q14" s="350"/>
      <c r="R14" s="341"/>
      <c r="T14" s="97" t="s">
        <v>0</v>
      </c>
      <c r="U14" s="98" t="s">
        <v>74</v>
      </c>
      <c r="V14" s="94" t="s">
        <v>0</v>
      </c>
      <c r="W14" s="96"/>
      <c r="X14" s="95" t="s">
        <v>74</v>
      </c>
      <c r="Y14" s="348"/>
      <c r="Z14" s="338"/>
      <c r="AA14" s="340"/>
    </row>
    <row r="15" spans="1:27" ht="27.75" thickBot="1">
      <c r="A15" s="67" t="s">
        <v>112</v>
      </c>
      <c r="B15" s="71">
        <v>0</v>
      </c>
      <c r="D15" s="74" t="s">
        <v>30</v>
      </c>
      <c r="E15" s="75">
        <v>3</v>
      </c>
      <c r="F15" s="24"/>
      <c r="G15" s="74">
        <v>13</v>
      </c>
      <c r="H15" s="75">
        <v>15</v>
      </c>
      <c r="K15" s="8" t="s">
        <v>4</v>
      </c>
      <c r="L15" s="81" t="s">
        <v>292</v>
      </c>
      <c r="M15" s="8" t="s">
        <v>17</v>
      </c>
      <c r="N15" s="25" t="s">
        <v>138</v>
      </c>
      <c r="O15" s="9">
        <v>2</v>
      </c>
      <c r="P15" s="16" t="s">
        <v>51</v>
      </c>
      <c r="Q15" s="3" t="s">
        <v>57</v>
      </c>
      <c r="R15" s="9" t="s">
        <v>58</v>
      </c>
      <c r="T15" s="22" t="s">
        <v>83</v>
      </c>
      <c r="U15" s="78" t="s">
        <v>310</v>
      </c>
      <c r="V15" s="22" t="s">
        <v>44</v>
      </c>
      <c r="W15" s="28" t="s">
        <v>281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315</v>
      </c>
      <c r="M16" s="10"/>
      <c r="N16" s="26"/>
      <c r="O16" s="11"/>
      <c r="P16" s="17"/>
      <c r="Q16" s="1"/>
      <c r="R16" s="11"/>
      <c r="T16" s="4" t="s">
        <v>4</v>
      </c>
      <c r="U16" s="79" t="s">
        <v>316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83</v>
      </c>
      <c r="L17" s="89" t="s">
        <v>291</v>
      </c>
      <c r="M17" s="12" t="s">
        <v>44</v>
      </c>
      <c r="N17" s="27" t="s">
        <v>19</v>
      </c>
      <c r="O17" s="15">
        <v>3</v>
      </c>
      <c r="P17" s="18" t="s">
        <v>51</v>
      </c>
      <c r="Q17" s="13" t="s">
        <v>88</v>
      </c>
      <c r="R17" s="14" t="s">
        <v>60</v>
      </c>
      <c r="T17" s="10" t="s">
        <v>5</v>
      </c>
      <c r="U17" s="80" t="s">
        <v>317</v>
      </c>
      <c r="V17" s="10" t="s">
        <v>246</v>
      </c>
      <c r="W17" s="26"/>
      <c r="X17" s="11"/>
      <c r="Y17" s="17" t="s">
        <v>51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299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301</v>
      </c>
      <c r="V19" s="10" t="s">
        <v>251</v>
      </c>
      <c r="W19" s="26"/>
      <c r="X19" s="11"/>
      <c r="Y19" s="17" t="s">
        <v>51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288</v>
      </c>
      <c r="V20" s="10" t="s">
        <v>8</v>
      </c>
      <c r="W20" s="26" t="s">
        <v>145</v>
      </c>
      <c r="X20" s="11">
        <v>3</v>
      </c>
      <c r="Y20" s="17" t="s">
        <v>52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318</v>
      </c>
      <c r="V21" s="10" t="s">
        <v>247</v>
      </c>
      <c r="W21" s="26" t="s">
        <v>145</v>
      </c>
      <c r="X21" s="11">
        <v>1</v>
      </c>
      <c r="Y21" s="17" t="s">
        <v>52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319</v>
      </c>
      <c r="V22" s="10" t="s">
        <v>10</v>
      </c>
      <c r="W22" s="26" t="s">
        <v>109</v>
      </c>
      <c r="X22" s="11">
        <v>3</v>
      </c>
      <c r="Y22" s="17" t="s">
        <v>51</v>
      </c>
      <c r="Z22" s="1" t="s">
        <v>76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290</v>
      </c>
      <c r="V23" s="10" t="s">
        <v>248</v>
      </c>
      <c r="W23" s="26"/>
      <c r="X23" s="11"/>
      <c r="Y23" s="17" t="s">
        <v>51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320</v>
      </c>
      <c r="V24" s="10" t="s">
        <v>12</v>
      </c>
      <c r="W24" s="26" t="s">
        <v>136</v>
      </c>
      <c r="X24" s="11">
        <v>3</v>
      </c>
      <c r="Y24" s="17" t="s">
        <v>52</v>
      </c>
      <c r="Z24" s="1" t="s">
        <v>123</v>
      </c>
      <c r="AA24" s="11"/>
    </row>
    <row r="25" spans="4:27">
      <c r="D25" s="74" t="s">
        <v>43</v>
      </c>
      <c r="E25" s="75"/>
      <c r="F25" s="24"/>
      <c r="G25" s="74">
        <v>23</v>
      </c>
      <c r="H25" s="75">
        <v>15</v>
      </c>
      <c r="T25" s="10" t="s">
        <v>13</v>
      </c>
      <c r="U25" s="80" t="s">
        <v>321</v>
      </c>
      <c r="V25" s="10" t="s">
        <v>249</v>
      </c>
      <c r="W25" s="26" t="s">
        <v>136</v>
      </c>
      <c r="X25" s="11">
        <v>1</v>
      </c>
      <c r="Y25" s="17" t="s">
        <v>52</v>
      </c>
      <c r="Z25" s="1" t="s">
        <v>124</v>
      </c>
      <c r="AA25" s="11"/>
    </row>
    <row r="26" spans="4:27">
      <c r="D26" s="74" t="s">
        <v>40</v>
      </c>
      <c r="E26" s="75"/>
      <c r="F26" s="24"/>
      <c r="G26" s="74">
        <v>24</v>
      </c>
      <c r="H26" s="75">
        <v>15</v>
      </c>
      <c r="T26" s="49" t="s">
        <v>99</v>
      </c>
      <c r="U26" s="81" t="s">
        <v>89</v>
      </c>
      <c r="V26" s="49" t="s">
        <v>99</v>
      </c>
      <c r="W26" s="3" t="s">
        <v>139</v>
      </c>
      <c r="X26" s="50">
        <v>3</v>
      </c>
      <c r="Y26" s="51" t="s">
        <v>52</v>
      </c>
      <c r="Z26" s="52" t="s">
        <v>125</v>
      </c>
      <c r="AA26" s="53" t="s">
        <v>102</v>
      </c>
    </row>
    <row r="27" spans="4:27">
      <c r="D27" s="74" t="s">
        <v>41</v>
      </c>
      <c r="E27" s="75"/>
      <c r="F27" s="24"/>
      <c r="G27" s="74">
        <v>25</v>
      </c>
      <c r="H27" s="75">
        <v>15</v>
      </c>
      <c r="T27" s="31" t="s">
        <v>100</v>
      </c>
      <c r="U27" s="80" t="s">
        <v>89</v>
      </c>
      <c r="V27" s="31" t="s">
        <v>252</v>
      </c>
      <c r="W27" s="1" t="s">
        <v>139</v>
      </c>
      <c r="X27" s="29">
        <v>1</v>
      </c>
      <c r="Y27" s="42" t="s">
        <v>52</v>
      </c>
      <c r="Z27" s="30" t="s">
        <v>115</v>
      </c>
      <c r="AA27" s="44" t="s">
        <v>103</v>
      </c>
    </row>
    <row r="28" spans="4:27" ht="28.5" customHeight="1">
      <c r="G28" s="74">
        <v>26</v>
      </c>
      <c r="H28" s="75">
        <v>15</v>
      </c>
      <c r="T28" s="31" t="s">
        <v>92</v>
      </c>
      <c r="U28" s="82" t="s">
        <v>89</v>
      </c>
      <c r="V28" s="108" t="s">
        <v>173</v>
      </c>
      <c r="W28" s="30" t="s">
        <v>19</v>
      </c>
      <c r="X28" s="29">
        <v>1</v>
      </c>
      <c r="Y28" s="42" t="s">
        <v>93</v>
      </c>
      <c r="Z28" s="30" t="s">
        <v>94</v>
      </c>
      <c r="AA28" s="23" t="s">
        <v>95</v>
      </c>
    </row>
    <row r="29" spans="4:27" ht="27">
      <c r="G29" s="74">
        <v>27</v>
      </c>
      <c r="H29" s="75">
        <v>15</v>
      </c>
      <c r="T29" s="10" t="s">
        <v>14</v>
      </c>
      <c r="U29" s="80" t="s">
        <v>374</v>
      </c>
      <c r="V29" s="10" t="s">
        <v>14</v>
      </c>
      <c r="W29" s="26" t="s">
        <v>375</v>
      </c>
      <c r="X29" s="11">
        <v>3</v>
      </c>
      <c r="Y29" s="17" t="s">
        <v>376</v>
      </c>
      <c r="Z29" s="33" t="s">
        <v>118</v>
      </c>
      <c r="AA29" s="23" t="s">
        <v>90</v>
      </c>
    </row>
    <row r="30" spans="4:27" ht="27">
      <c r="G30" s="74">
        <v>28</v>
      </c>
      <c r="H30" s="75">
        <v>15</v>
      </c>
      <c r="T30" s="10" t="s">
        <v>15</v>
      </c>
      <c r="U30" s="80" t="s">
        <v>377</v>
      </c>
      <c r="V30" s="10" t="s">
        <v>250</v>
      </c>
      <c r="W30" s="26" t="s">
        <v>375</v>
      </c>
      <c r="X30" s="11">
        <v>1</v>
      </c>
      <c r="Y30" s="17" t="s">
        <v>376</v>
      </c>
      <c r="Z30" s="33" t="s">
        <v>119</v>
      </c>
      <c r="AA30" s="23" t="s">
        <v>90</v>
      </c>
    </row>
    <row r="31" spans="4:27" ht="27">
      <c r="G31" s="74">
        <v>29</v>
      </c>
      <c r="H31" s="75">
        <v>15</v>
      </c>
      <c r="T31" s="31" t="s">
        <v>105</v>
      </c>
      <c r="U31" s="80" t="s">
        <v>89</v>
      </c>
      <c r="V31" s="31" t="s">
        <v>105</v>
      </c>
      <c r="W31" s="1" t="s">
        <v>109</v>
      </c>
      <c r="X31" s="29">
        <v>3</v>
      </c>
      <c r="Y31" s="42" t="s">
        <v>53</v>
      </c>
      <c r="Z31" s="33" t="s">
        <v>116</v>
      </c>
      <c r="AA31" s="11" t="s">
        <v>108</v>
      </c>
    </row>
    <row r="32" spans="4:27" ht="28.5" customHeight="1">
      <c r="G32" s="74">
        <v>30</v>
      </c>
      <c r="H32" s="75">
        <v>15</v>
      </c>
      <c r="T32" s="34" t="s">
        <v>106</v>
      </c>
      <c r="U32" s="91" t="s">
        <v>89</v>
      </c>
      <c r="V32" s="34" t="s">
        <v>254</v>
      </c>
      <c r="W32" s="48"/>
      <c r="X32" s="37"/>
      <c r="Y32" s="41" t="s">
        <v>53</v>
      </c>
      <c r="Z32" s="39" t="s">
        <v>116</v>
      </c>
      <c r="AA32" s="35" t="s">
        <v>108</v>
      </c>
    </row>
    <row r="33" spans="7:27" ht="27.75" customHeight="1">
      <c r="G33" s="74">
        <v>31</v>
      </c>
      <c r="H33" s="75">
        <v>15</v>
      </c>
      <c r="T33" s="31" t="s">
        <v>133</v>
      </c>
      <c r="U33" s="80" t="s">
        <v>306</v>
      </c>
      <c r="V33" s="46" t="s">
        <v>166</v>
      </c>
      <c r="W33" s="30" t="s">
        <v>142</v>
      </c>
      <c r="X33" s="29">
        <v>3</v>
      </c>
      <c r="Y33" s="17" t="s">
        <v>52</v>
      </c>
      <c r="Z33" s="30" t="s">
        <v>76</v>
      </c>
      <c r="AA33" s="23"/>
    </row>
    <row r="34" spans="7:27" ht="14.25" thickBot="1">
      <c r="G34" s="76">
        <v>32</v>
      </c>
      <c r="H34" s="75">
        <v>15</v>
      </c>
      <c r="T34" s="34" t="s">
        <v>165</v>
      </c>
      <c r="U34" s="91" t="s">
        <v>286</v>
      </c>
      <c r="V34" s="46" t="s">
        <v>259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163</v>
      </c>
      <c r="U35" s="80" t="s">
        <v>322</v>
      </c>
      <c r="V35" s="102" t="s">
        <v>167</v>
      </c>
      <c r="W35" s="1" t="s">
        <v>142</v>
      </c>
      <c r="X35" s="11">
        <v>1</v>
      </c>
      <c r="Y35" s="17" t="s">
        <v>52</v>
      </c>
      <c r="Z35" s="1" t="s">
        <v>76</v>
      </c>
      <c r="AA35" s="11"/>
    </row>
    <row r="36" spans="7:27" ht="14.25" thickBot="1">
      <c r="G36" s="129">
        <v>34</v>
      </c>
      <c r="H36" s="54">
        <v>15</v>
      </c>
      <c r="T36" s="32" t="s">
        <v>164</v>
      </c>
      <c r="U36" s="92" t="s">
        <v>303</v>
      </c>
      <c r="V36" s="102" t="s">
        <v>258</v>
      </c>
      <c r="W36" s="43"/>
      <c r="X36" s="7"/>
      <c r="Y36" s="105"/>
      <c r="Z36" s="43"/>
      <c r="AA36" s="7"/>
    </row>
    <row r="37" spans="7:27" ht="27">
      <c r="G37" s="129">
        <v>35</v>
      </c>
      <c r="H37" s="54">
        <v>15</v>
      </c>
      <c r="T37" s="30" t="s">
        <v>45</v>
      </c>
      <c r="U37" s="1" t="s">
        <v>305</v>
      </c>
      <c r="V37" s="30" t="s">
        <v>180</v>
      </c>
      <c r="W37" s="1" t="s">
        <v>143</v>
      </c>
      <c r="X37" s="1">
        <v>1</v>
      </c>
      <c r="Y37" s="1"/>
      <c r="Z37" s="1" t="s">
        <v>57</v>
      </c>
      <c r="AA37" s="33" t="s">
        <v>183</v>
      </c>
    </row>
    <row r="38" spans="7:27">
      <c r="G38" s="129">
        <v>36</v>
      </c>
      <c r="H38" s="54">
        <v>15</v>
      </c>
      <c r="T38" s="30" t="s">
        <v>46</v>
      </c>
      <c r="U38" s="1" t="s">
        <v>311</v>
      </c>
      <c r="V38" s="30" t="s">
        <v>257</v>
      </c>
      <c r="W38" s="1"/>
      <c r="X38" s="1"/>
      <c r="Y38" s="1"/>
      <c r="Z38" s="1"/>
      <c r="AA38" s="1"/>
    </row>
    <row r="39" spans="7:27">
      <c r="G39" s="129">
        <v>37</v>
      </c>
      <c r="H39" s="54">
        <v>15</v>
      </c>
      <c r="T39" s="30" t="s">
        <v>45</v>
      </c>
      <c r="U39" s="1" t="s">
        <v>305</v>
      </c>
      <c r="V39" s="1" t="s">
        <v>181</v>
      </c>
      <c r="W39" s="1" t="s">
        <v>142</v>
      </c>
      <c r="X39" s="1">
        <v>2</v>
      </c>
      <c r="Y39" s="1"/>
      <c r="Z39" s="1" t="s">
        <v>57</v>
      </c>
      <c r="AA39" s="1"/>
    </row>
    <row r="40" spans="7:27" ht="26.25" customHeight="1">
      <c r="G40" s="129">
        <v>38</v>
      </c>
      <c r="H40" s="54">
        <v>15</v>
      </c>
      <c r="T40" s="30" t="s">
        <v>46</v>
      </c>
      <c r="U40" s="1" t="s">
        <v>311</v>
      </c>
      <c r="V40" s="1" t="s">
        <v>255</v>
      </c>
      <c r="W40" s="1"/>
      <c r="X40" s="1"/>
      <c r="Y40" s="1"/>
      <c r="Z40" s="1"/>
      <c r="AA40" s="1"/>
    </row>
    <row r="41" spans="7:27">
      <c r="G41" s="129">
        <v>39</v>
      </c>
      <c r="H41" s="54">
        <v>15</v>
      </c>
      <c r="T41" s="30" t="s">
        <v>45</v>
      </c>
      <c r="U41" s="1" t="s">
        <v>305</v>
      </c>
      <c r="V41" s="1" t="s">
        <v>182</v>
      </c>
      <c r="W41" s="1" t="s">
        <v>143</v>
      </c>
      <c r="X41" s="1">
        <v>2</v>
      </c>
      <c r="Y41" s="1"/>
      <c r="Z41" s="1" t="s">
        <v>57</v>
      </c>
      <c r="AA41" s="1"/>
    </row>
    <row r="42" spans="7:27">
      <c r="G42" s="129">
        <v>40</v>
      </c>
      <c r="H42" s="54">
        <v>15</v>
      </c>
      <c r="T42" s="30" t="s">
        <v>46</v>
      </c>
      <c r="U42" s="1" t="s">
        <v>311</v>
      </c>
      <c r="V42" s="1" t="s">
        <v>256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K13:L13"/>
    <mergeCell ref="P13:P14"/>
    <mergeCell ref="Q13:Q14"/>
    <mergeCell ref="M3:Q3"/>
    <mergeCell ref="M13:O13"/>
    <mergeCell ref="M4:Q11"/>
    <mergeCell ref="Z13:Z14"/>
    <mergeCell ref="AA13:AA14"/>
    <mergeCell ref="V3:Z3"/>
    <mergeCell ref="R13:R14"/>
    <mergeCell ref="T13:U13"/>
    <mergeCell ref="Y13:Y14"/>
    <mergeCell ref="V4:Z11"/>
    <mergeCell ref="V13:X13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B47"/>
  <sheetViews>
    <sheetView zoomScaleNormal="100" workbookViewId="0">
      <selection activeCell="B9" sqref="B9"/>
    </sheetView>
  </sheetViews>
  <sheetFormatPr defaultRowHeight="13.5"/>
  <cols>
    <col min="1" max="1" width="19" customWidth="1"/>
    <col min="2" max="2" width="30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4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70</v>
      </c>
    </row>
    <row r="2" spans="1:27" ht="13.5" customHeight="1" thickBot="1">
      <c r="A2" s="93" t="s">
        <v>152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>
      <c r="A3" s="64"/>
      <c r="B3" s="107"/>
      <c r="D3" s="83" t="s">
        <v>80</v>
      </c>
      <c r="E3" s="84">
        <v>3.13</v>
      </c>
      <c r="F3" s="24"/>
      <c r="G3" s="161">
        <v>1</v>
      </c>
      <c r="H3" s="162">
        <v>4.5</v>
      </c>
      <c r="K3" s="77" t="s">
        <v>78</v>
      </c>
      <c r="L3" s="77" t="s">
        <v>80</v>
      </c>
      <c r="M3" s="351" t="s">
        <v>81</v>
      </c>
      <c r="N3" s="352"/>
      <c r="O3" s="352"/>
      <c r="P3" s="352"/>
      <c r="Q3" s="353"/>
      <c r="T3" s="77" t="s">
        <v>79</v>
      </c>
      <c r="U3" s="77" t="s">
        <v>174</v>
      </c>
      <c r="V3" s="322" t="s">
        <v>82</v>
      </c>
      <c r="W3" s="322"/>
      <c r="X3" s="322"/>
      <c r="Y3" s="322"/>
      <c r="Z3" s="322"/>
    </row>
    <row r="4" spans="1:27">
      <c r="A4" s="65"/>
      <c r="B4" s="60"/>
      <c r="D4" s="85" t="s">
        <v>19</v>
      </c>
      <c r="E4" s="86">
        <v>26.75</v>
      </c>
      <c r="F4" s="24"/>
      <c r="G4" s="77">
        <v>2</v>
      </c>
      <c r="H4" s="163">
        <v>20.25</v>
      </c>
      <c r="K4" s="77" t="s">
        <v>85</v>
      </c>
      <c r="L4" s="77" t="s">
        <v>291</v>
      </c>
      <c r="M4" s="323" t="s">
        <v>61</v>
      </c>
      <c r="N4" s="324"/>
      <c r="O4" s="324"/>
      <c r="P4" s="324"/>
      <c r="Q4" s="325"/>
      <c r="T4" s="77" t="s">
        <v>83</v>
      </c>
      <c r="U4" s="77" t="s">
        <v>322</v>
      </c>
      <c r="V4" s="323" t="s">
        <v>172</v>
      </c>
      <c r="W4" s="324"/>
      <c r="X4" s="324"/>
      <c r="Y4" s="324"/>
      <c r="Z4" s="324"/>
    </row>
    <row r="5" spans="1:27">
      <c r="A5" s="65"/>
      <c r="B5" s="47"/>
      <c r="D5" s="85" t="s">
        <v>138</v>
      </c>
      <c r="E5" s="86">
        <v>24.63</v>
      </c>
      <c r="F5" s="24"/>
      <c r="G5" s="77">
        <v>3</v>
      </c>
      <c r="H5" s="163">
        <v>13</v>
      </c>
      <c r="K5" s="77" t="s">
        <v>84</v>
      </c>
      <c r="L5" s="77" t="s">
        <v>315</v>
      </c>
      <c r="M5" s="326"/>
      <c r="N5" s="327"/>
      <c r="O5" s="327"/>
      <c r="P5" s="327"/>
      <c r="Q5" s="328"/>
      <c r="T5" s="77" t="s">
        <v>84</v>
      </c>
      <c r="U5" s="77" t="s">
        <v>321</v>
      </c>
      <c r="V5" s="326"/>
      <c r="W5" s="327"/>
      <c r="X5" s="327"/>
      <c r="Y5" s="327"/>
      <c r="Z5" s="327"/>
    </row>
    <row r="6" spans="1:27">
      <c r="A6" s="64" t="s">
        <v>62</v>
      </c>
      <c r="B6" s="68" t="s">
        <v>132</v>
      </c>
      <c r="D6" s="85" t="s">
        <v>139</v>
      </c>
      <c r="E6" s="86">
        <v>11</v>
      </c>
      <c r="F6" s="24"/>
      <c r="G6" s="77">
        <v>4</v>
      </c>
      <c r="H6" s="163">
        <v>15</v>
      </c>
      <c r="K6" s="77" t="s">
        <v>45</v>
      </c>
      <c r="L6" s="77" t="s">
        <v>308</v>
      </c>
      <c r="M6" s="326"/>
      <c r="N6" s="327"/>
      <c r="O6" s="327"/>
      <c r="P6" s="327"/>
      <c r="Q6" s="328"/>
      <c r="T6" s="77" t="s">
        <v>45</v>
      </c>
      <c r="U6" s="77" t="s">
        <v>323</v>
      </c>
      <c r="V6" s="326"/>
      <c r="W6" s="327"/>
      <c r="X6" s="327"/>
      <c r="Y6" s="327"/>
      <c r="Z6" s="327"/>
    </row>
    <row r="7" spans="1:27">
      <c r="A7" s="65" t="s">
        <v>63</v>
      </c>
      <c r="B7" s="47" t="s">
        <v>96</v>
      </c>
      <c r="D7" s="85" t="s">
        <v>54</v>
      </c>
      <c r="E7" s="86">
        <v>5.25</v>
      </c>
      <c r="F7" s="24"/>
      <c r="G7" s="77">
        <v>5</v>
      </c>
      <c r="H7" s="163">
        <v>15</v>
      </c>
      <c r="K7" s="77" t="s">
        <v>46</v>
      </c>
      <c r="L7" s="77" t="s">
        <v>310</v>
      </c>
      <c r="M7" s="326"/>
      <c r="N7" s="327"/>
      <c r="O7" s="327"/>
      <c r="P7" s="327"/>
      <c r="Q7" s="328"/>
      <c r="T7" s="77" t="s">
        <v>46</v>
      </c>
      <c r="U7" s="77" t="s">
        <v>302</v>
      </c>
      <c r="V7" s="326"/>
      <c r="W7" s="327"/>
      <c r="X7" s="327"/>
      <c r="Y7" s="327"/>
      <c r="Z7" s="327"/>
    </row>
    <row r="8" spans="1:27">
      <c r="A8" s="65" t="s">
        <v>71</v>
      </c>
      <c r="B8" s="47" t="s">
        <v>73</v>
      </c>
      <c r="D8" s="85" t="s">
        <v>109</v>
      </c>
      <c r="E8" s="86">
        <v>14</v>
      </c>
      <c r="F8" s="24"/>
      <c r="G8" s="77">
        <v>6</v>
      </c>
      <c r="H8" s="163">
        <v>6</v>
      </c>
      <c r="K8" s="77" t="s">
        <v>97</v>
      </c>
      <c r="L8" s="77" t="s">
        <v>281</v>
      </c>
      <c r="M8" s="329"/>
      <c r="N8" s="330"/>
      <c r="O8" s="330"/>
      <c r="P8" s="330"/>
      <c r="Q8" s="331"/>
      <c r="T8" s="77" t="s">
        <v>126</v>
      </c>
      <c r="U8" s="77" t="s">
        <v>319</v>
      </c>
      <c r="V8" s="329"/>
      <c r="W8" s="330"/>
      <c r="X8" s="330"/>
      <c r="Y8" s="330"/>
      <c r="Z8" s="330"/>
    </row>
    <row r="9" spans="1:27">
      <c r="A9" s="65" t="s">
        <v>72</v>
      </c>
      <c r="B9" s="130" t="s">
        <v>280</v>
      </c>
      <c r="D9" s="85" t="s">
        <v>140</v>
      </c>
      <c r="E9" s="86">
        <v>12.75</v>
      </c>
      <c r="F9" s="24"/>
      <c r="G9" s="77">
        <v>7</v>
      </c>
      <c r="H9" s="163">
        <v>21.75</v>
      </c>
      <c r="K9" s="77" t="s">
        <v>98</v>
      </c>
      <c r="L9" s="77" t="s">
        <v>297</v>
      </c>
      <c r="M9" s="329"/>
      <c r="N9" s="330"/>
      <c r="O9" s="330"/>
      <c r="P9" s="330"/>
      <c r="Q9" s="331"/>
      <c r="T9" s="77" t="s">
        <v>127</v>
      </c>
      <c r="U9" s="77" t="s">
        <v>314</v>
      </c>
      <c r="V9" s="329"/>
      <c r="W9" s="330"/>
      <c r="X9" s="330"/>
      <c r="Y9" s="330"/>
      <c r="Z9" s="330"/>
    </row>
    <row r="10" spans="1:27">
      <c r="A10" s="65" t="s">
        <v>69</v>
      </c>
      <c r="B10" s="130">
        <v>12</v>
      </c>
      <c r="D10" s="85" t="s">
        <v>107</v>
      </c>
      <c r="E10" s="86">
        <v>4.13</v>
      </c>
      <c r="F10" s="24"/>
      <c r="G10" s="77">
        <v>8</v>
      </c>
      <c r="H10" s="163">
        <v>15</v>
      </c>
      <c r="K10" s="77" t="s">
        <v>10</v>
      </c>
      <c r="L10" s="77" t="s">
        <v>309</v>
      </c>
      <c r="M10" s="329"/>
      <c r="N10" s="330"/>
      <c r="O10" s="330"/>
      <c r="P10" s="330"/>
      <c r="Q10" s="331"/>
      <c r="T10" s="77"/>
      <c r="U10" s="77" t="s">
        <v>304</v>
      </c>
      <c r="V10" s="354"/>
      <c r="W10" s="355"/>
      <c r="X10" s="355"/>
      <c r="Y10" s="355"/>
      <c r="Z10" s="355"/>
    </row>
    <row r="11" spans="1:27">
      <c r="A11" s="65" t="s">
        <v>65</v>
      </c>
      <c r="B11" s="47">
        <v>3</v>
      </c>
      <c r="D11" s="85" t="s">
        <v>141</v>
      </c>
      <c r="E11" s="86">
        <v>18</v>
      </c>
      <c r="F11" s="24"/>
      <c r="G11" s="77">
        <v>9</v>
      </c>
      <c r="H11" s="163">
        <v>15</v>
      </c>
      <c r="K11" s="77" t="s">
        <v>11</v>
      </c>
      <c r="L11" s="77" t="s">
        <v>294</v>
      </c>
      <c r="M11" s="333"/>
      <c r="N11" s="334"/>
      <c r="O11" s="334"/>
      <c r="P11" s="334"/>
      <c r="Q11" s="335"/>
      <c r="T11" s="77"/>
      <c r="U11" s="77" t="s">
        <v>324</v>
      </c>
      <c r="V11" s="354"/>
      <c r="W11" s="355"/>
      <c r="X11" s="355"/>
      <c r="Y11" s="355"/>
      <c r="Z11" s="355"/>
    </row>
    <row r="12" spans="1:27" ht="14.25" thickBot="1">
      <c r="A12" s="65" t="s">
        <v>66</v>
      </c>
      <c r="B12" s="47">
        <v>5</v>
      </c>
      <c r="D12" s="85" t="s">
        <v>86</v>
      </c>
      <c r="E12" s="86">
        <v>0</v>
      </c>
      <c r="F12" s="24"/>
      <c r="G12" s="77">
        <v>10</v>
      </c>
      <c r="H12" s="163">
        <v>15</v>
      </c>
      <c r="K12" t="s">
        <v>77</v>
      </c>
      <c r="T12" t="s">
        <v>128</v>
      </c>
    </row>
    <row r="13" spans="1:27" ht="27.75" customHeight="1">
      <c r="A13" s="66" t="s">
        <v>67</v>
      </c>
      <c r="B13" s="70">
        <v>2</v>
      </c>
      <c r="D13" s="85" t="s">
        <v>142</v>
      </c>
      <c r="E13" s="86">
        <v>12.63</v>
      </c>
      <c r="F13" s="24"/>
      <c r="G13" s="77">
        <v>11</v>
      </c>
      <c r="H13" s="163">
        <v>15</v>
      </c>
      <c r="K13" s="342" t="s">
        <v>154</v>
      </c>
      <c r="L13" s="356"/>
      <c r="M13" s="344" t="s">
        <v>155</v>
      </c>
      <c r="N13" s="345"/>
      <c r="O13" s="346"/>
      <c r="P13" s="347" t="s">
        <v>50</v>
      </c>
      <c r="Q13" s="337" t="s">
        <v>55</v>
      </c>
      <c r="R13" s="339" t="s">
        <v>56</v>
      </c>
      <c r="T13" s="342" t="s">
        <v>154</v>
      </c>
      <c r="U13" s="343"/>
      <c r="V13" s="344" t="s">
        <v>155</v>
      </c>
      <c r="W13" s="345"/>
      <c r="X13" s="346"/>
      <c r="Y13" s="347" t="s">
        <v>50</v>
      </c>
      <c r="Z13" s="337" t="s">
        <v>55</v>
      </c>
      <c r="AA13" s="339" t="s">
        <v>56</v>
      </c>
    </row>
    <row r="14" spans="1:27" ht="14.25" thickBot="1">
      <c r="A14" s="65" t="s">
        <v>111</v>
      </c>
      <c r="B14" s="47">
        <v>2</v>
      </c>
      <c r="D14" s="85" t="s">
        <v>143</v>
      </c>
      <c r="E14" s="86">
        <v>23.13</v>
      </c>
      <c r="F14" s="24"/>
      <c r="G14" s="77">
        <v>12</v>
      </c>
      <c r="H14" s="163">
        <v>15</v>
      </c>
      <c r="K14" s="97" t="s">
        <v>0</v>
      </c>
      <c r="L14" s="101"/>
      <c r="M14" s="97" t="s">
        <v>0</v>
      </c>
      <c r="N14" s="101"/>
      <c r="O14" s="98" t="s">
        <v>74</v>
      </c>
      <c r="P14" s="348"/>
      <c r="Q14" s="338"/>
      <c r="R14" s="340"/>
      <c r="T14" s="97" t="s">
        <v>0</v>
      </c>
      <c r="U14" s="98" t="s">
        <v>89</v>
      </c>
      <c r="V14" s="94" t="s">
        <v>0</v>
      </c>
      <c r="W14" s="96"/>
      <c r="X14" s="95" t="s">
        <v>74</v>
      </c>
      <c r="Y14" s="348"/>
      <c r="Z14" s="338"/>
      <c r="AA14" s="340"/>
    </row>
    <row r="15" spans="1:27" ht="41.25" thickBot="1">
      <c r="A15" s="67" t="s">
        <v>112</v>
      </c>
      <c r="B15" s="71">
        <v>1</v>
      </c>
      <c r="D15" s="85" t="s">
        <v>144</v>
      </c>
      <c r="E15" s="86">
        <v>3</v>
      </c>
      <c r="F15" s="24"/>
      <c r="G15" s="77">
        <v>13</v>
      </c>
      <c r="H15" s="163">
        <v>15</v>
      </c>
      <c r="K15" s="4" t="s">
        <v>4</v>
      </c>
      <c r="L15" s="103" t="s">
        <v>292</v>
      </c>
      <c r="M15" s="4" t="s">
        <v>158</v>
      </c>
      <c r="N15" s="5" t="s">
        <v>138</v>
      </c>
      <c r="O15" s="6">
        <v>2</v>
      </c>
      <c r="P15" s="19" t="s">
        <v>51</v>
      </c>
      <c r="Q15" s="5" t="s">
        <v>57</v>
      </c>
      <c r="R15" s="6" t="s">
        <v>58</v>
      </c>
      <c r="T15" s="22" t="s">
        <v>83</v>
      </c>
      <c r="U15" s="78" t="s">
        <v>322</v>
      </c>
      <c r="V15" s="22" t="s">
        <v>44</v>
      </c>
      <c r="W15" s="28" t="s">
        <v>143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85" t="s">
        <v>110</v>
      </c>
      <c r="E16" s="86">
        <v>14.75</v>
      </c>
      <c r="F16" s="24"/>
      <c r="G16" s="77">
        <v>14</v>
      </c>
      <c r="H16" s="163">
        <v>15</v>
      </c>
      <c r="K16" s="10" t="s">
        <v>5</v>
      </c>
      <c r="L16" s="104" t="s">
        <v>295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306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2:27">
      <c r="B17" s="24"/>
      <c r="D17" s="85" t="s">
        <v>145</v>
      </c>
      <c r="E17" s="86">
        <v>1.25</v>
      </c>
      <c r="F17" s="24"/>
      <c r="G17" s="77">
        <v>15</v>
      </c>
      <c r="H17" s="163">
        <v>15</v>
      </c>
      <c r="K17" s="10" t="s">
        <v>6</v>
      </c>
      <c r="L17" s="104" t="s">
        <v>296</v>
      </c>
      <c r="M17" s="10" t="s">
        <v>157</v>
      </c>
      <c r="N17" s="1" t="s">
        <v>138</v>
      </c>
      <c r="O17" s="11">
        <v>3</v>
      </c>
      <c r="P17" s="17" t="s">
        <v>160</v>
      </c>
      <c r="Q17" s="1" t="s">
        <v>57</v>
      </c>
      <c r="R17" s="11" t="s">
        <v>58</v>
      </c>
      <c r="T17" s="10" t="s">
        <v>5</v>
      </c>
      <c r="U17" s="80" t="s">
        <v>311</v>
      </c>
      <c r="V17" s="10" t="s">
        <v>245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136</v>
      </c>
      <c r="E18" s="86">
        <v>0.31</v>
      </c>
      <c r="F18" s="24"/>
      <c r="G18" s="77">
        <v>16</v>
      </c>
      <c r="H18" s="163">
        <v>15</v>
      </c>
      <c r="K18" s="10" t="s">
        <v>7</v>
      </c>
      <c r="L18" s="104" t="s">
        <v>293</v>
      </c>
      <c r="M18" s="10"/>
      <c r="N18" s="1"/>
      <c r="O18" s="11"/>
      <c r="P18" s="17" t="s">
        <v>93</v>
      </c>
      <c r="Q18" s="1"/>
      <c r="R18" s="11"/>
      <c r="T18" s="10" t="s">
        <v>6</v>
      </c>
      <c r="U18" s="80" t="s">
        <v>283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2:27" ht="27">
      <c r="D19" s="85" t="s">
        <v>49</v>
      </c>
      <c r="E19" s="86">
        <v>17.63</v>
      </c>
      <c r="F19" s="24"/>
      <c r="G19" s="77">
        <v>17</v>
      </c>
      <c r="H19" s="163">
        <v>15</v>
      </c>
      <c r="K19" s="22" t="s">
        <v>83</v>
      </c>
      <c r="L19" s="99" t="s">
        <v>291</v>
      </c>
      <c r="M19" s="22" t="s">
        <v>44</v>
      </c>
      <c r="N19" s="2" t="s">
        <v>19</v>
      </c>
      <c r="O19" s="20">
        <v>3</v>
      </c>
      <c r="P19" s="21" t="s">
        <v>51</v>
      </c>
      <c r="Q19" s="2" t="s">
        <v>88</v>
      </c>
      <c r="R19" s="23" t="s">
        <v>60</v>
      </c>
      <c r="T19" s="10" t="s">
        <v>7</v>
      </c>
      <c r="U19" s="80" t="s">
        <v>285</v>
      </c>
      <c r="V19" s="10" t="s">
        <v>251</v>
      </c>
      <c r="W19" s="26"/>
      <c r="X19" s="11"/>
      <c r="Y19" s="17" t="s">
        <v>51</v>
      </c>
      <c r="Z19" s="1"/>
      <c r="AA19" s="11"/>
    </row>
    <row r="20" spans="2:27">
      <c r="D20" s="85" t="s">
        <v>134</v>
      </c>
      <c r="E20" s="86">
        <v>1.5</v>
      </c>
      <c r="F20" s="24"/>
      <c r="G20" s="77">
        <v>18</v>
      </c>
      <c r="H20" s="163">
        <v>15</v>
      </c>
      <c r="K20" s="31" t="s">
        <v>97</v>
      </c>
      <c r="L20" s="104" t="s">
        <v>281</v>
      </c>
      <c r="M20" s="31" t="s">
        <v>159</v>
      </c>
      <c r="N20" s="1" t="s">
        <v>141</v>
      </c>
      <c r="O20" s="11">
        <v>3</v>
      </c>
      <c r="P20" s="17" t="s">
        <v>161</v>
      </c>
      <c r="Q20" s="1" t="s">
        <v>57</v>
      </c>
      <c r="R20" s="11" t="s">
        <v>58</v>
      </c>
      <c r="T20" s="10" t="s">
        <v>8</v>
      </c>
      <c r="U20" s="80" t="s">
        <v>305</v>
      </c>
      <c r="V20" s="10" t="s">
        <v>8</v>
      </c>
      <c r="W20" s="26" t="s">
        <v>145</v>
      </c>
      <c r="X20" s="11">
        <v>3</v>
      </c>
      <c r="Y20" s="17" t="s">
        <v>52</v>
      </c>
      <c r="Z20" s="1"/>
      <c r="AA20" s="11"/>
    </row>
    <row r="21" spans="2:27" ht="29.25" customHeight="1">
      <c r="D21" s="85" t="s">
        <v>146</v>
      </c>
      <c r="E21" s="86">
        <v>0.77</v>
      </c>
      <c r="F21" s="24"/>
      <c r="G21" s="77">
        <v>19</v>
      </c>
      <c r="H21" s="163">
        <v>15</v>
      </c>
      <c r="K21" s="31" t="s">
        <v>98</v>
      </c>
      <c r="L21" s="104" t="s">
        <v>297</v>
      </c>
      <c r="M21" s="10"/>
      <c r="N21" s="1"/>
      <c r="O21" s="11"/>
      <c r="P21" s="17" t="s">
        <v>161</v>
      </c>
      <c r="Q21" s="1"/>
      <c r="R21" s="11"/>
      <c r="T21" s="10" t="s">
        <v>9</v>
      </c>
      <c r="U21" s="80" t="s">
        <v>284</v>
      </c>
      <c r="V21" s="10" t="s">
        <v>247</v>
      </c>
      <c r="W21" s="26" t="s">
        <v>145</v>
      </c>
      <c r="X21" s="11">
        <v>1</v>
      </c>
      <c r="Y21" s="17" t="s">
        <v>52</v>
      </c>
      <c r="Z21" s="1"/>
      <c r="AA21" s="11"/>
    </row>
    <row r="22" spans="2:27" ht="27.75" customHeight="1">
      <c r="D22" s="85" t="s">
        <v>147</v>
      </c>
      <c r="E22" s="86">
        <v>4.75</v>
      </c>
      <c r="F22" s="24"/>
      <c r="G22" s="77">
        <v>20</v>
      </c>
      <c r="H22" s="163">
        <v>15</v>
      </c>
      <c r="K22" s="31" t="s">
        <v>10</v>
      </c>
      <c r="L22" s="104" t="s">
        <v>309</v>
      </c>
      <c r="M22" s="10" t="s">
        <v>162</v>
      </c>
      <c r="N22" s="1" t="s">
        <v>86</v>
      </c>
      <c r="O22" s="11">
        <v>3</v>
      </c>
      <c r="P22" s="17" t="s">
        <v>93</v>
      </c>
      <c r="Q22" s="1" t="s">
        <v>57</v>
      </c>
      <c r="R22" s="11" t="s">
        <v>58</v>
      </c>
      <c r="T22" s="10" t="s">
        <v>10</v>
      </c>
      <c r="U22" s="80" t="s">
        <v>320</v>
      </c>
      <c r="V22" s="10" t="s">
        <v>10</v>
      </c>
      <c r="W22" s="26" t="s">
        <v>109</v>
      </c>
      <c r="X22" s="11">
        <v>3</v>
      </c>
      <c r="Y22" s="17" t="s">
        <v>51</v>
      </c>
      <c r="Z22" s="1" t="s">
        <v>168</v>
      </c>
      <c r="AA22" s="11"/>
    </row>
    <row r="23" spans="2:27">
      <c r="D23" s="85" t="s">
        <v>148</v>
      </c>
      <c r="E23" s="86">
        <v>1.63</v>
      </c>
      <c r="F23" s="24"/>
      <c r="G23" s="77">
        <v>21</v>
      </c>
      <c r="H23" s="163">
        <v>15</v>
      </c>
      <c r="K23" s="31" t="s">
        <v>11</v>
      </c>
      <c r="L23" s="77" t="s">
        <v>294</v>
      </c>
      <c r="M23" s="1"/>
      <c r="N23" s="1"/>
      <c r="O23" s="1"/>
      <c r="P23" s="109" t="s">
        <v>93</v>
      </c>
      <c r="Q23" s="1"/>
      <c r="R23" s="11"/>
      <c r="T23" s="10" t="s">
        <v>11</v>
      </c>
      <c r="U23" s="80" t="s">
        <v>325</v>
      </c>
      <c r="V23" s="10" t="s">
        <v>248</v>
      </c>
      <c r="W23" s="26"/>
      <c r="X23" s="11"/>
      <c r="Y23" s="17" t="s">
        <v>51</v>
      </c>
      <c r="Z23" s="1"/>
      <c r="AA23" s="11"/>
    </row>
    <row r="24" spans="2:27" ht="26.25" customHeight="1">
      <c r="D24" s="85" t="s">
        <v>137</v>
      </c>
      <c r="E24" s="86">
        <v>5.25</v>
      </c>
      <c r="F24" s="24"/>
      <c r="G24" s="77">
        <v>22</v>
      </c>
      <c r="H24" s="163">
        <v>15</v>
      </c>
      <c r="K24" s="31" t="s">
        <v>45</v>
      </c>
      <c r="L24" s="1" t="s">
        <v>308</v>
      </c>
      <c r="M24" s="30" t="s">
        <v>180</v>
      </c>
      <c r="N24" s="1" t="s">
        <v>86</v>
      </c>
      <c r="O24" s="1">
        <v>2</v>
      </c>
      <c r="P24" s="109" t="s">
        <v>93</v>
      </c>
      <c r="Q24" s="1" t="s">
        <v>57</v>
      </c>
      <c r="R24" s="23" t="s">
        <v>183</v>
      </c>
      <c r="T24" s="10" t="s">
        <v>12</v>
      </c>
      <c r="U24" s="80" t="s">
        <v>287</v>
      </c>
      <c r="V24" s="10" t="s">
        <v>12</v>
      </c>
      <c r="W24" s="26" t="s">
        <v>136</v>
      </c>
      <c r="X24" s="11">
        <v>3</v>
      </c>
      <c r="Y24" s="17" t="s">
        <v>52</v>
      </c>
      <c r="Z24" s="1" t="s">
        <v>123</v>
      </c>
      <c r="AA24" s="11"/>
    </row>
    <row r="25" spans="2:27" ht="14.25" thickBot="1">
      <c r="D25" s="85" t="s">
        <v>135</v>
      </c>
      <c r="E25" s="86"/>
      <c r="F25" s="24"/>
      <c r="G25" s="77">
        <v>23</v>
      </c>
      <c r="H25" s="163">
        <v>15</v>
      </c>
      <c r="K25" s="32" t="s">
        <v>46</v>
      </c>
      <c r="L25" s="43" t="s">
        <v>310</v>
      </c>
      <c r="M25" s="118" t="s">
        <v>180</v>
      </c>
      <c r="N25" s="43"/>
      <c r="O25" s="43"/>
      <c r="P25" s="117" t="s">
        <v>93</v>
      </c>
      <c r="Q25" s="43"/>
      <c r="R25" s="7"/>
      <c r="T25" s="10" t="s">
        <v>13</v>
      </c>
      <c r="U25" s="80" t="s">
        <v>289</v>
      </c>
      <c r="V25" s="10" t="s">
        <v>249</v>
      </c>
      <c r="W25" s="26" t="s">
        <v>136</v>
      </c>
      <c r="X25" s="11">
        <v>1</v>
      </c>
      <c r="Y25" s="17" t="s">
        <v>52</v>
      </c>
      <c r="Z25" s="1" t="s">
        <v>124</v>
      </c>
      <c r="AA25" s="11"/>
    </row>
    <row r="26" spans="2:27" ht="27">
      <c r="D26" s="85" t="s">
        <v>149</v>
      </c>
      <c r="E26" s="86"/>
      <c r="F26" s="24"/>
      <c r="G26" s="77">
        <v>24</v>
      </c>
      <c r="H26" s="163">
        <v>15</v>
      </c>
      <c r="T26" s="10" t="s">
        <v>14</v>
      </c>
      <c r="U26" s="80" t="s">
        <v>304</v>
      </c>
      <c r="V26" s="10" t="s">
        <v>14</v>
      </c>
      <c r="W26" s="26" t="s">
        <v>141</v>
      </c>
      <c r="X26" s="11">
        <v>3</v>
      </c>
      <c r="Y26" s="17" t="s">
        <v>52</v>
      </c>
      <c r="Z26" s="2" t="s">
        <v>120</v>
      </c>
      <c r="AA26" s="23" t="s">
        <v>90</v>
      </c>
    </row>
    <row r="27" spans="2:27" ht="27">
      <c r="D27" s="85" t="s">
        <v>150</v>
      </c>
      <c r="E27" s="86"/>
      <c r="F27" s="24"/>
      <c r="G27" s="77">
        <v>25</v>
      </c>
      <c r="H27" s="163">
        <v>15</v>
      </c>
      <c r="T27" s="10" t="s">
        <v>15</v>
      </c>
      <c r="U27" s="80" t="s">
        <v>324</v>
      </c>
      <c r="V27" s="10" t="s">
        <v>250</v>
      </c>
      <c r="W27" s="26" t="s">
        <v>141</v>
      </c>
      <c r="X27" s="11">
        <v>1</v>
      </c>
      <c r="Y27" s="17" t="s">
        <v>52</v>
      </c>
      <c r="Z27" s="33" t="s">
        <v>91</v>
      </c>
      <c r="AA27" s="23" t="s">
        <v>90</v>
      </c>
    </row>
    <row r="28" spans="2:27" ht="41.25" thickBot="1">
      <c r="D28" s="87" t="s">
        <v>151</v>
      </c>
      <c r="E28" s="88"/>
      <c r="F28" s="24"/>
      <c r="G28" s="77">
        <v>26</v>
      </c>
      <c r="H28" s="163">
        <v>15</v>
      </c>
      <c r="T28" s="55" t="s">
        <v>92</v>
      </c>
      <c r="U28" s="90" t="s">
        <v>89</v>
      </c>
      <c r="V28" s="111" t="s">
        <v>173</v>
      </c>
      <c r="W28" s="56" t="s">
        <v>19</v>
      </c>
      <c r="X28" s="57">
        <v>1</v>
      </c>
      <c r="Y28" s="58" t="s">
        <v>93</v>
      </c>
      <c r="Z28" s="56" t="s">
        <v>94</v>
      </c>
      <c r="AA28" s="59" t="s">
        <v>95</v>
      </c>
    </row>
    <row r="29" spans="2:27" ht="27" customHeight="1">
      <c r="G29" s="77">
        <v>27</v>
      </c>
      <c r="H29" s="163">
        <v>15</v>
      </c>
      <c r="T29" s="34" t="s">
        <v>92</v>
      </c>
      <c r="U29" s="61" t="s">
        <v>89</v>
      </c>
      <c r="V29" s="34" t="s">
        <v>101</v>
      </c>
      <c r="W29" s="36" t="s">
        <v>19</v>
      </c>
      <c r="X29" s="37">
        <v>1</v>
      </c>
      <c r="Y29" s="41" t="s">
        <v>93</v>
      </c>
      <c r="Z29" s="36" t="s">
        <v>169</v>
      </c>
      <c r="AA29" s="40" t="s">
        <v>171</v>
      </c>
    </row>
    <row r="30" spans="2:27">
      <c r="G30" s="77">
        <v>28</v>
      </c>
      <c r="H30" s="163">
        <v>15</v>
      </c>
      <c r="T30" s="31" t="s">
        <v>99</v>
      </c>
      <c r="U30" s="80" t="s">
        <v>89</v>
      </c>
      <c r="V30" s="31" t="s">
        <v>99</v>
      </c>
      <c r="W30" s="1" t="s">
        <v>139</v>
      </c>
      <c r="X30" s="29">
        <v>3</v>
      </c>
      <c r="Y30" s="42" t="s">
        <v>52</v>
      </c>
      <c r="Z30" s="30" t="s">
        <v>125</v>
      </c>
      <c r="AA30" s="44" t="s">
        <v>102</v>
      </c>
    </row>
    <row r="31" spans="2:27">
      <c r="G31" s="77">
        <v>31</v>
      </c>
      <c r="H31" s="163">
        <v>15</v>
      </c>
      <c r="T31" s="31" t="s">
        <v>100</v>
      </c>
      <c r="U31" s="80" t="s">
        <v>89</v>
      </c>
      <c r="V31" s="31" t="s">
        <v>252</v>
      </c>
      <c r="W31" s="1" t="s">
        <v>139</v>
      </c>
      <c r="X31" s="29">
        <v>1</v>
      </c>
      <c r="Y31" s="42" t="s">
        <v>52</v>
      </c>
      <c r="Z31" s="30" t="s">
        <v>115</v>
      </c>
      <c r="AA31" s="44" t="s">
        <v>103</v>
      </c>
    </row>
    <row r="32" spans="2:27">
      <c r="G32" s="77">
        <v>32</v>
      </c>
      <c r="H32" s="163">
        <v>15</v>
      </c>
      <c r="T32" s="31" t="s">
        <v>113</v>
      </c>
      <c r="U32" s="80" t="s">
        <v>89</v>
      </c>
      <c r="V32" s="31" t="s">
        <v>113</v>
      </c>
      <c r="W32" s="1" t="s">
        <v>141</v>
      </c>
      <c r="X32" s="29">
        <v>3</v>
      </c>
      <c r="Y32" s="42" t="s">
        <v>52</v>
      </c>
      <c r="Z32" s="30" t="s">
        <v>122</v>
      </c>
      <c r="AA32" s="44" t="s">
        <v>104</v>
      </c>
    </row>
    <row r="33" spans="7:28">
      <c r="G33" s="77">
        <v>33</v>
      </c>
      <c r="H33" s="163">
        <v>15</v>
      </c>
      <c r="T33" s="31" t="s">
        <v>114</v>
      </c>
      <c r="U33" s="80" t="s">
        <v>89</v>
      </c>
      <c r="V33" s="31" t="s">
        <v>253</v>
      </c>
      <c r="W33" s="1" t="s">
        <v>282</v>
      </c>
      <c r="X33" s="29">
        <v>1</v>
      </c>
      <c r="Y33" s="42" t="s">
        <v>52</v>
      </c>
      <c r="Z33" s="30" t="s">
        <v>121</v>
      </c>
      <c r="AA33" s="44" t="s">
        <v>104</v>
      </c>
    </row>
    <row r="34" spans="7:28" ht="27">
      <c r="G34" s="77">
        <v>34</v>
      </c>
      <c r="H34" s="163">
        <v>15</v>
      </c>
      <c r="T34" s="31" t="s">
        <v>105</v>
      </c>
      <c r="U34" s="80" t="s">
        <v>89</v>
      </c>
      <c r="V34" s="31" t="s">
        <v>105</v>
      </c>
      <c r="W34" s="1" t="s">
        <v>109</v>
      </c>
      <c r="X34" s="29">
        <v>3</v>
      </c>
      <c r="Y34" s="42" t="s">
        <v>53</v>
      </c>
      <c r="Z34" s="33" t="s">
        <v>116</v>
      </c>
      <c r="AA34" s="11" t="s">
        <v>108</v>
      </c>
    </row>
    <row r="35" spans="7:28" ht="27">
      <c r="G35" s="77">
        <v>35</v>
      </c>
      <c r="H35" s="163">
        <v>15</v>
      </c>
      <c r="T35" s="34" t="s">
        <v>106</v>
      </c>
      <c r="U35" s="91" t="s">
        <v>89</v>
      </c>
      <c r="V35" s="34" t="s">
        <v>254</v>
      </c>
      <c r="W35" s="48"/>
      <c r="X35" s="37"/>
      <c r="Y35" s="41" t="s">
        <v>53</v>
      </c>
      <c r="Z35" s="39" t="s">
        <v>116</v>
      </c>
      <c r="AA35" s="35" t="s">
        <v>108</v>
      </c>
    </row>
    <row r="36" spans="7:28">
      <c r="G36" s="77">
        <v>36</v>
      </c>
      <c r="H36" s="163">
        <v>15</v>
      </c>
      <c r="T36" s="34" t="s">
        <v>133</v>
      </c>
      <c r="U36" s="91" t="s">
        <v>300</v>
      </c>
      <c r="V36" s="106" t="s">
        <v>166</v>
      </c>
      <c r="W36" s="36" t="s">
        <v>142</v>
      </c>
      <c r="X36" s="37">
        <v>3</v>
      </c>
      <c r="Y36" s="38" t="s">
        <v>53</v>
      </c>
      <c r="Z36" s="116" t="s">
        <v>184</v>
      </c>
      <c r="AA36" s="40"/>
      <c r="AB36" s="45"/>
    </row>
    <row r="37" spans="7:28">
      <c r="G37" s="77">
        <v>37</v>
      </c>
      <c r="H37" s="163">
        <v>15</v>
      </c>
      <c r="T37" s="31" t="s">
        <v>165</v>
      </c>
      <c r="U37" s="80" t="s">
        <v>326</v>
      </c>
      <c r="V37" s="106" t="s">
        <v>259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63">
        <v>15</v>
      </c>
      <c r="T38" s="49" t="s">
        <v>163</v>
      </c>
      <c r="U38" s="81" t="s">
        <v>288</v>
      </c>
      <c r="V38" s="110" t="s">
        <v>167</v>
      </c>
      <c r="W38" s="3" t="s">
        <v>142</v>
      </c>
      <c r="X38" s="9">
        <v>1</v>
      </c>
      <c r="Y38" s="16" t="s">
        <v>53</v>
      </c>
      <c r="Z38" s="3" t="s">
        <v>57</v>
      </c>
      <c r="AA38" s="9"/>
    </row>
    <row r="39" spans="7:28" ht="26.25" customHeight="1">
      <c r="G39" s="77">
        <v>39</v>
      </c>
      <c r="H39" s="163">
        <v>15</v>
      </c>
      <c r="T39" s="31" t="s">
        <v>164</v>
      </c>
      <c r="U39" s="77" t="s">
        <v>327</v>
      </c>
      <c r="V39" s="110" t="s">
        <v>258</v>
      </c>
      <c r="W39" s="1"/>
      <c r="X39" s="1"/>
      <c r="Y39" s="16" t="s">
        <v>53</v>
      </c>
      <c r="Z39" s="1"/>
      <c r="AA39" s="11"/>
    </row>
    <row r="40" spans="7:28" ht="27" customHeight="1">
      <c r="G40" s="77">
        <v>40</v>
      </c>
      <c r="H40" s="163">
        <v>15</v>
      </c>
      <c r="T40" s="131" t="s">
        <v>45</v>
      </c>
      <c r="U40" s="131" t="s">
        <v>323</v>
      </c>
      <c r="V40" s="131" t="s">
        <v>180</v>
      </c>
      <c r="W40" s="131" t="s">
        <v>143</v>
      </c>
      <c r="X40" s="131">
        <v>1</v>
      </c>
      <c r="Y40" s="132" t="s">
        <v>53</v>
      </c>
      <c r="Z40" s="131" t="s">
        <v>57</v>
      </c>
      <c r="AA40" s="133" t="s">
        <v>183</v>
      </c>
    </row>
    <row r="41" spans="7:28" ht="13.5" customHeight="1">
      <c r="G41" s="77">
        <v>41</v>
      </c>
      <c r="H41" s="163">
        <v>15</v>
      </c>
      <c r="T41" s="131" t="s">
        <v>46</v>
      </c>
      <c r="U41" s="131" t="s">
        <v>302</v>
      </c>
      <c r="V41" s="131" t="s">
        <v>257</v>
      </c>
      <c r="W41" s="131"/>
      <c r="X41" s="131"/>
      <c r="Y41" s="132" t="s">
        <v>53</v>
      </c>
      <c r="Z41" s="131"/>
      <c r="AA41" s="131"/>
    </row>
    <row r="42" spans="7:28" ht="13.5" customHeight="1">
      <c r="G42" s="77">
        <v>42</v>
      </c>
      <c r="H42" s="163">
        <v>3.75</v>
      </c>
      <c r="T42" s="30" t="s">
        <v>45</v>
      </c>
      <c r="U42" s="1" t="s">
        <v>323</v>
      </c>
      <c r="V42" s="1" t="s">
        <v>181</v>
      </c>
      <c r="W42" s="1" t="s">
        <v>142</v>
      </c>
      <c r="X42" s="1">
        <v>2</v>
      </c>
      <c r="Y42" s="16" t="s">
        <v>53</v>
      </c>
      <c r="Z42" s="1" t="s">
        <v>57</v>
      </c>
      <c r="AA42" s="1"/>
    </row>
    <row r="43" spans="7:28">
      <c r="T43" s="30" t="s">
        <v>46</v>
      </c>
      <c r="U43" s="1" t="s">
        <v>302</v>
      </c>
      <c r="V43" s="1" t="s">
        <v>255</v>
      </c>
      <c r="W43" s="1"/>
      <c r="X43" s="1"/>
      <c r="Y43" s="16" t="s">
        <v>53</v>
      </c>
      <c r="Z43" s="1"/>
      <c r="AA43" s="1"/>
    </row>
    <row r="44" spans="7:28">
      <c r="T44" s="30"/>
      <c r="U44" s="1"/>
      <c r="V44" s="1"/>
      <c r="W44" s="1"/>
      <c r="X44" s="1"/>
      <c r="Y44" s="16"/>
      <c r="Z44" s="1"/>
      <c r="AA44" s="1"/>
    </row>
    <row r="45" spans="7:28">
      <c r="T45" s="30"/>
      <c r="U45" s="1"/>
      <c r="V45" s="1"/>
      <c r="W45" s="1"/>
      <c r="X45" s="1"/>
      <c r="Y45" s="16"/>
      <c r="Z45" s="1"/>
      <c r="AA45" s="1"/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2"/>
  <pageMargins left="0.38" right="0.26" top="0.56999999999999995" bottom="0.73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W90"/>
  <sheetViews>
    <sheetView tabSelected="1" view="pageBreakPreview" topLeftCell="H21" zoomScaleNormal="100" workbookViewId="0">
      <selection activeCell="L35" sqref="L35"/>
    </sheetView>
  </sheetViews>
  <sheetFormatPr defaultRowHeight="14.25"/>
  <cols>
    <col min="1" max="1" width="2.5" style="112" customWidth="1"/>
    <col min="2" max="6" width="2" style="112" customWidth="1"/>
    <col min="7" max="7" width="8.75" style="112" customWidth="1"/>
    <col min="8" max="8" width="19.875" style="112" customWidth="1"/>
    <col min="9" max="9" width="3.25" style="112" customWidth="1"/>
    <col min="10" max="10" width="18.625" style="112" customWidth="1"/>
    <col min="11" max="11" width="7" style="119" customWidth="1"/>
    <col min="12" max="12" width="5.75" style="119" customWidth="1"/>
    <col min="13" max="13" width="11.5" style="112" customWidth="1"/>
    <col min="14" max="14" width="9.5" style="112" customWidth="1"/>
    <col min="15" max="15" width="5.5" style="112" customWidth="1"/>
    <col min="16" max="16" width="13.625" style="112" customWidth="1"/>
    <col min="17" max="17" width="15" style="112" customWidth="1"/>
    <col min="18" max="18" width="2.75" style="112" customWidth="1"/>
    <col min="19" max="19" width="3.25" style="112" customWidth="1"/>
    <col min="20" max="20" width="10.375" style="112" customWidth="1"/>
    <col min="21" max="21" width="2.625" style="308" customWidth="1"/>
    <col min="22" max="22" width="9" style="184"/>
    <col min="23" max="23" width="12.125" style="181" customWidth="1"/>
    <col min="24" max="24" width="11.75" style="112" bestFit="1" customWidth="1"/>
    <col min="25" max="16384" width="9" style="112"/>
  </cols>
  <sheetData>
    <row r="1" spans="2:23" customFormat="1" ht="18.75" customHeight="1">
      <c r="U1" s="306"/>
      <c r="V1" s="183"/>
      <c r="W1" s="180"/>
    </row>
    <row r="2" spans="2:23" customFormat="1" ht="3.75" customHeight="1" thickBot="1">
      <c r="H2" s="243"/>
      <c r="I2" s="240"/>
      <c r="J2" s="240"/>
      <c r="U2" s="306"/>
      <c r="V2" s="183"/>
      <c r="W2" s="180"/>
    </row>
    <row r="3" spans="2:23" customFormat="1" ht="38.25" customHeight="1" thickBot="1">
      <c r="B3" s="186"/>
      <c r="C3" s="187"/>
      <c r="D3" s="188" t="s">
        <v>206</v>
      </c>
      <c r="E3" s="189"/>
      <c r="F3" s="189"/>
      <c r="G3" s="149"/>
      <c r="H3" s="190"/>
      <c r="I3" s="190"/>
      <c r="J3" s="190"/>
      <c r="K3" s="397"/>
      <c r="L3" s="397"/>
      <c r="M3" s="398"/>
      <c r="N3" s="187"/>
      <c r="O3" s="187"/>
      <c r="P3" s="187"/>
      <c r="Q3" s="187"/>
      <c r="R3" s="187"/>
      <c r="S3" s="187"/>
      <c r="T3" s="191"/>
      <c r="U3" s="304"/>
      <c r="V3" s="183"/>
      <c r="W3" s="180"/>
    </row>
    <row r="4" spans="2:23" customFormat="1" ht="6.75" customHeight="1">
      <c r="U4" s="306"/>
      <c r="V4" s="183"/>
      <c r="W4" s="180"/>
    </row>
    <row r="5" spans="2:23" customFormat="1" ht="24.75" customHeight="1" thickBot="1">
      <c r="P5" s="399"/>
      <c r="Q5" s="399"/>
      <c r="R5" s="399"/>
      <c r="S5" s="399"/>
      <c r="T5" s="399"/>
      <c r="U5" s="306"/>
      <c r="V5" s="183"/>
      <c r="W5" s="180"/>
    </row>
    <row r="6" spans="2:23" customFormat="1" ht="3.75" customHeight="1">
      <c r="B6" s="192"/>
      <c r="C6" s="193"/>
      <c r="D6" s="214"/>
      <c r="E6" s="194"/>
      <c r="F6" s="194"/>
      <c r="G6" s="194"/>
      <c r="H6" s="195"/>
      <c r="I6" s="195"/>
      <c r="J6" s="195"/>
      <c r="K6" s="193"/>
      <c r="L6" s="193"/>
      <c r="M6" s="193"/>
      <c r="N6" s="192"/>
      <c r="O6" s="193"/>
      <c r="P6" s="193"/>
      <c r="Q6" s="193"/>
      <c r="R6" s="193"/>
      <c r="S6" s="193"/>
      <c r="T6" s="196"/>
      <c r="U6" s="304"/>
      <c r="V6" s="183"/>
      <c r="W6" s="180"/>
    </row>
    <row r="7" spans="2:23" customFormat="1" ht="4.5" customHeight="1">
      <c r="B7" s="197"/>
      <c r="C7" s="24"/>
      <c r="D7" s="213"/>
      <c r="E7" s="198"/>
      <c r="F7" s="198"/>
      <c r="G7" s="198"/>
      <c r="H7" s="199"/>
      <c r="I7" s="199"/>
      <c r="J7" s="199"/>
      <c r="K7" s="24"/>
      <c r="L7" s="24"/>
      <c r="M7" s="24"/>
      <c r="N7" s="197"/>
      <c r="O7" s="24"/>
      <c r="P7" s="24"/>
      <c r="Q7" s="24"/>
      <c r="R7" s="24"/>
      <c r="S7" s="24"/>
      <c r="T7" s="200"/>
      <c r="U7" s="304"/>
      <c r="V7" s="183"/>
      <c r="W7" s="180"/>
    </row>
    <row r="8" spans="2:23" customFormat="1" ht="21.75" customHeight="1">
      <c r="B8" s="197"/>
      <c r="C8" s="24"/>
      <c r="D8" s="213"/>
      <c r="E8" s="198"/>
      <c r="F8" s="198"/>
      <c r="G8" s="198"/>
      <c r="H8" s="369"/>
      <c r="I8" s="369"/>
      <c r="J8" s="369"/>
      <c r="K8" s="370"/>
      <c r="L8" s="370"/>
      <c r="M8" s="370"/>
      <c r="N8" s="364"/>
      <c r="O8" s="365"/>
      <c r="P8" s="366"/>
      <c r="Q8" s="366"/>
      <c r="R8" s="366"/>
      <c r="S8" s="366"/>
      <c r="T8" s="367"/>
      <c r="U8" s="304"/>
      <c r="V8" s="183"/>
      <c r="W8" s="180"/>
    </row>
    <row r="9" spans="2:23" customFormat="1" ht="21.75" customHeight="1">
      <c r="B9" s="197"/>
      <c r="C9" s="24"/>
      <c r="D9" s="213"/>
      <c r="E9" s="198"/>
      <c r="F9" s="198"/>
      <c r="G9" s="198"/>
      <c r="H9" s="199"/>
      <c r="I9" s="199"/>
      <c r="J9" s="199"/>
      <c r="K9" s="24"/>
      <c r="L9" s="24"/>
      <c r="M9" s="229"/>
      <c r="N9" s="368"/>
      <c r="O9" s="366"/>
      <c r="P9" s="366"/>
      <c r="Q9" s="366"/>
      <c r="R9" s="366"/>
      <c r="S9" s="366"/>
      <c r="T9" s="367"/>
      <c r="U9" s="304"/>
      <c r="V9" s="183"/>
      <c r="W9" s="180"/>
    </row>
    <row r="10" spans="2:23" customFormat="1" ht="21.75" customHeight="1">
      <c r="B10" s="197"/>
      <c r="C10" s="24"/>
      <c r="D10" s="213"/>
      <c r="E10" s="198"/>
      <c r="F10" s="198"/>
      <c r="G10" s="198"/>
      <c r="H10" s="369"/>
      <c r="I10" s="369"/>
      <c r="J10" s="369"/>
      <c r="K10" s="370"/>
      <c r="L10" s="370"/>
      <c r="M10" s="370"/>
      <c r="N10" s="368"/>
      <c r="O10" s="366"/>
      <c r="P10" s="366"/>
      <c r="Q10" s="366"/>
      <c r="R10" s="366"/>
      <c r="S10" s="366"/>
      <c r="T10" s="367"/>
      <c r="U10" s="304"/>
      <c r="V10" s="183"/>
      <c r="W10" s="180"/>
    </row>
    <row r="11" spans="2:23" customFormat="1" ht="21.75" customHeight="1">
      <c r="B11" s="197"/>
      <c r="C11" s="24"/>
      <c r="D11" s="213"/>
      <c r="E11" s="198"/>
      <c r="F11" s="198"/>
      <c r="G11" s="198"/>
      <c r="H11" s="199"/>
      <c r="I11" s="199"/>
      <c r="J11" s="199"/>
      <c r="K11" s="24"/>
      <c r="L11" s="24"/>
      <c r="M11" s="229"/>
      <c r="N11" s="368"/>
      <c r="O11" s="366"/>
      <c r="P11" s="366"/>
      <c r="Q11" s="366"/>
      <c r="R11" s="366"/>
      <c r="S11" s="366"/>
      <c r="T11" s="367"/>
      <c r="U11" s="304"/>
      <c r="V11" s="183"/>
      <c r="W11" s="180"/>
    </row>
    <row r="12" spans="2:23" customFormat="1" ht="21.75" customHeight="1">
      <c r="B12" s="197"/>
      <c r="C12" s="24"/>
      <c r="D12" s="213"/>
      <c r="E12" s="198"/>
      <c r="F12" s="198"/>
      <c r="G12" s="198"/>
      <c r="H12" s="371"/>
      <c r="I12" s="371"/>
      <c r="J12" s="371"/>
      <c r="K12" s="372"/>
      <c r="L12" s="372"/>
      <c r="M12" s="373"/>
      <c r="N12" s="368"/>
      <c r="O12" s="366"/>
      <c r="P12" s="366"/>
      <c r="Q12" s="366"/>
      <c r="R12" s="366"/>
      <c r="S12" s="366"/>
      <c r="T12" s="367"/>
      <c r="U12" s="304"/>
      <c r="V12" s="183"/>
      <c r="W12" s="180"/>
    </row>
    <row r="13" spans="2:23" customFormat="1" ht="21.75" customHeight="1">
      <c r="B13" s="197"/>
      <c r="C13" s="24"/>
      <c r="D13" s="213"/>
      <c r="E13" s="198"/>
      <c r="F13" s="198"/>
      <c r="G13" s="198"/>
      <c r="H13" s="372"/>
      <c r="I13" s="372"/>
      <c r="J13" s="372"/>
      <c r="K13" s="372"/>
      <c r="L13" s="372"/>
      <c r="M13" s="373"/>
      <c r="N13" s="368"/>
      <c r="O13" s="366"/>
      <c r="P13" s="366"/>
      <c r="Q13" s="366"/>
      <c r="R13" s="366"/>
      <c r="S13" s="366"/>
      <c r="T13" s="367"/>
      <c r="U13" s="304"/>
      <c r="V13" s="183"/>
      <c r="W13" s="180"/>
    </row>
    <row r="14" spans="2:23" customFormat="1" ht="21.75" customHeight="1">
      <c r="B14" s="197"/>
      <c r="C14" s="24"/>
      <c r="D14" s="213"/>
      <c r="E14" s="198"/>
      <c r="F14" s="198"/>
      <c r="G14" s="198"/>
      <c r="H14" s="371"/>
      <c r="I14" s="371"/>
      <c r="J14" s="371"/>
      <c r="K14" s="374"/>
      <c r="L14" s="374"/>
      <c r="M14" s="373"/>
      <c r="N14" s="368"/>
      <c r="O14" s="366"/>
      <c r="P14" s="366"/>
      <c r="Q14" s="366"/>
      <c r="R14" s="366"/>
      <c r="S14" s="366"/>
      <c r="T14" s="367"/>
      <c r="U14" s="304"/>
      <c r="V14" s="183"/>
      <c r="W14" s="180"/>
    </row>
    <row r="15" spans="2:23" customFormat="1" ht="21.75" customHeight="1">
      <c r="B15" s="197"/>
      <c r="C15" s="24"/>
      <c r="D15" s="211"/>
      <c r="E15" s="24"/>
      <c r="F15" s="24"/>
      <c r="G15" s="24"/>
      <c r="H15" s="374"/>
      <c r="I15" s="374"/>
      <c r="J15" s="374"/>
      <c r="K15" s="374"/>
      <c r="L15" s="374"/>
      <c r="M15" s="373"/>
      <c r="N15" s="368"/>
      <c r="O15" s="366"/>
      <c r="P15" s="366"/>
      <c r="Q15" s="366"/>
      <c r="R15" s="366"/>
      <c r="S15" s="366"/>
      <c r="T15" s="367"/>
      <c r="U15" s="304"/>
      <c r="V15" s="183"/>
      <c r="W15" s="180"/>
    </row>
    <row r="16" spans="2:23" customFormat="1" ht="21.75" customHeight="1">
      <c r="B16" s="197"/>
      <c r="C16" s="24"/>
      <c r="D16" s="211" t="s">
        <v>235</v>
      </c>
      <c r="E16" s="24"/>
      <c r="F16" s="24"/>
      <c r="G16" s="24"/>
      <c r="H16" s="369"/>
      <c r="I16" s="369"/>
      <c r="J16" s="369"/>
      <c r="K16" s="355"/>
      <c r="L16" s="355"/>
      <c r="M16" s="375"/>
      <c r="N16" s="368"/>
      <c r="O16" s="366"/>
      <c r="P16" s="366"/>
      <c r="Q16" s="366"/>
      <c r="R16" s="366"/>
      <c r="S16" s="366"/>
      <c r="T16" s="367"/>
      <c r="U16" s="304"/>
      <c r="V16" s="183"/>
      <c r="W16" s="180"/>
    </row>
    <row r="17" spans="2:23" customFormat="1" ht="21.75" customHeight="1">
      <c r="B17" s="197"/>
      <c r="C17" s="24"/>
      <c r="D17" s="211"/>
      <c r="E17" s="24"/>
      <c r="F17" s="24"/>
      <c r="G17" s="24"/>
      <c r="H17" s="199"/>
      <c r="I17" s="199"/>
      <c r="J17" s="199"/>
      <c r="K17" s="24"/>
      <c r="L17" s="24"/>
      <c r="M17" s="229"/>
      <c r="N17" s="368"/>
      <c r="O17" s="366"/>
      <c r="P17" s="366"/>
      <c r="Q17" s="366"/>
      <c r="R17" s="366"/>
      <c r="S17" s="366"/>
      <c r="T17" s="367"/>
      <c r="U17" s="304"/>
      <c r="V17" s="183"/>
      <c r="W17" s="180"/>
    </row>
    <row r="18" spans="2:23" customFormat="1" ht="21.75" customHeight="1">
      <c r="B18" s="197"/>
      <c r="C18" s="24"/>
      <c r="D18" s="211" t="s">
        <v>226</v>
      </c>
      <c r="E18" s="24"/>
      <c r="F18" s="24"/>
      <c r="G18" s="24"/>
      <c r="H18" s="231"/>
      <c r="I18" s="231"/>
      <c r="J18" s="231"/>
      <c r="K18" s="24"/>
      <c r="L18" s="24"/>
      <c r="M18" s="229"/>
      <c r="N18" s="368"/>
      <c r="O18" s="366"/>
      <c r="P18" s="366"/>
      <c r="Q18" s="366"/>
      <c r="R18" s="366"/>
      <c r="S18" s="366"/>
      <c r="T18" s="367"/>
      <c r="U18" s="304"/>
      <c r="V18" s="183"/>
      <c r="W18" s="180"/>
    </row>
    <row r="19" spans="2:23" customFormat="1" ht="21.75" customHeight="1">
      <c r="B19" s="197"/>
      <c r="C19" s="24"/>
      <c r="D19" s="211"/>
      <c r="E19" s="24"/>
      <c r="F19" s="24"/>
      <c r="G19" s="24"/>
      <c r="H19" s="215"/>
      <c r="I19" s="215"/>
      <c r="J19" s="215"/>
      <c r="K19" s="24"/>
      <c r="L19" s="24"/>
      <c r="M19" s="229"/>
      <c r="N19" s="368"/>
      <c r="O19" s="366"/>
      <c r="P19" s="366"/>
      <c r="Q19" s="366"/>
      <c r="R19" s="366"/>
      <c r="S19" s="366"/>
      <c r="T19" s="367"/>
      <c r="U19" s="304"/>
      <c r="V19" s="183"/>
      <c r="W19" s="180"/>
    </row>
    <row r="20" spans="2:23" customFormat="1" ht="21.75" customHeight="1">
      <c r="B20" s="197"/>
      <c r="C20" s="24"/>
      <c r="D20" s="211" t="s">
        <v>236</v>
      </c>
      <c r="E20" s="24"/>
      <c r="F20" s="24"/>
      <c r="G20" s="24"/>
      <c r="H20" s="231"/>
      <c r="I20" s="242" t="str">
        <f>X20&amp;"～"&amp;Y20</f>
        <v>～</v>
      </c>
      <c r="J20" s="231"/>
      <c r="K20" s="241"/>
      <c r="L20" s="241"/>
      <c r="M20" s="231"/>
      <c r="N20" s="368"/>
      <c r="O20" s="366"/>
      <c r="P20" s="366"/>
      <c r="Q20" s="366"/>
      <c r="R20" s="366"/>
      <c r="S20" s="366"/>
      <c r="T20" s="367"/>
      <c r="U20" s="304"/>
      <c r="V20" s="183"/>
      <c r="W20" s="180"/>
    </row>
    <row r="21" spans="2:23" customFormat="1" ht="21.75" customHeight="1" thickBot="1">
      <c r="B21" s="201"/>
      <c r="C21" s="202"/>
      <c r="D21" s="217"/>
      <c r="E21" s="202"/>
      <c r="F21" s="202"/>
      <c r="G21" s="202"/>
      <c r="H21" s="218"/>
      <c r="I21" s="218"/>
      <c r="J21" s="218"/>
      <c r="K21" s="202"/>
      <c r="L21" s="202"/>
      <c r="M21" s="228"/>
      <c r="N21" s="368"/>
      <c r="O21" s="366"/>
      <c r="P21" s="366"/>
      <c r="Q21" s="366"/>
      <c r="R21" s="366"/>
      <c r="S21" s="366"/>
      <c r="T21" s="367"/>
      <c r="U21" s="304"/>
      <c r="V21" s="183"/>
      <c r="W21" s="180"/>
    </row>
    <row r="22" spans="2:23" customFormat="1" ht="21.75" customHeight="1">
      <c r="B22" s="197"/>
      <c r="C22" s="24"/>
      <c r="D22" s="211"/>
      <c r="E22" s="24"/>
      <c r="F22" s="24"/>
      <c r="G22" s="24"/>
      <c r="H22" s="199"/>
      <c r="I22" s="199"/>
      <c r="J22" s="244"/>
      <c r="K22" s="24"/>
      <c r="L22" s="24"/>
      <c r="M22" s="229"/>
      <c r="N22" s="368"/>
      <c r="O22" s="366"/>
      <c r="P22" s="366"/>
      <c r="Q22" s="366"/>
      <c r="R22" s="366"/>
      <c r="S22" s="366"/>
      <c r="T22" s="367"/>
      <c r="U22" s="304"/>
      <c r="V22" s="183"/>
      <c r="W22" s="180"/>
    </row>
    <row r="23" spans="2:23" customFormat="1" ht="21.75" customHeight="1">
      <c r="B23" s="197"/>
      <c r="C23" s="24"/>
      <c r="D23" s="216" t="s">
        <v>237</v>
      </c>
      <c r="E23" s="24"/>
      <c r="F23" s="24"/>
      <c r="G23" s="24"/>
      <c r="H23" s="199"/>
      <c r="I23" s="199"/>
      <c r="J23" s="244"/>
      <c r="K23" s="24"/>
      <c r="L23" s="24"/>
      <c r="M23" s="229"/>
      <c r="N23" s="368"/>
      <c r="O23" s="366"/>
      <c r="P23" s="366"/>
      <c r="Q23" s="366"/>
      <c r="R23" s="366"/>
      <c r="S23" s="366"/>
      <c r="T23" s="367"/>
      <c r="U23" s="304"/>
      <c r="V23" s="183"/>
      <c r="W23" s="180"/>
    </row>
    <row r="24" spans="2:23" customFormat="1" ht="21.75" customHeight="1">
      <c r="B24" s="197"/>
      <c r="C24" s="24"/>
      <c r="D24" s="211"/>
      <c r="E24" s="24"/>
      <c r="F24" s="24"/>
      <c r="G24" s="24"/>
      <c r="H24" s="199"/>
      <c r="I24" s="199"/>
      <c r="J24" s="244"/>
      <c r="K24" s="24"/>
      <c r="L24" s="24"/>
      <c r="M24" s="229"/>
      <c r="N24" s="368"/>
      <c r="O24" s="366"/>
      <c r="P24" s="366"/>
      <c r="Q24" s="366"/>
      <c r="R24" s="366"/>
      <c r="S24" s="366"/>
      <c r="T24" s="367"/>
      <c r="U24" s="304"/>
      <c r="V24" s="183"/>
      <c r="W24" s="180"/>
    </row>
    <row r="25" spans="2:23" customFormat="1" ht="21.75" customHeight="1">
      <c r="B25" s="197"/>
      <c r="C25" s="24"/>
      <c r="D25" s="211" t="s">
        <v>238</v>
      </c>
      <c r="E25" s="24"/>
      <c r="F25" s="24"/>
      <c r="G25" s="24"/>
      <c r="H25" s="199"/>
      <c r="I25" s="199"/>
      <c r="J25" s="244"/>
      <c r="K25" s="24"/>
      <c r="L25" s="24"/>
      <c r="M25" s="229"/>
      <c r="N25" s="368"/>
      <c r="O25" s="366"/>
      <c r="P25" s="366"/>
      <c r="Q25" s="366"/>
      <c r="R25" s="366"/>
      <c r="S25" s="366"/>
      <c r="T25" s="367"/>
      <c r="U25" s="304"/>
      <c r="V25" s="183"/>
      <c r="W25" s="180"/>
    </row>
    <row r="26" spans="2:23" customFormat="1" ht="21.75" customHeight="1">
      <c r="B26" s="197"/>
      <c r="C26" s="24"/>
      <c r="D26" s="211"/>
      <c r="E26" s="24"/>
      <c r="F26" s="24"/>
      <c r="G26" s="24"/>
      <c r="H26" s="199"/>
      <c r="I26" s="199"/>
      <c r="J26" s="244"/>
      <c r="K26" s="24"/>
      <c r="L26" s="24"/>
      <c r="M26" s="229"/>
      <c r="N26" s="368"/>
      <c r="O26" s="366"/>
      <c r="P26" s="366"/>
      <c r="Q26" s="366"/>
      <c r="R26" s="366"/>
      <c r="S26" s="366"/>
      <c r="T26" s="367"/>
      <c r="U26" s="304"/>
      <c r="V26" s="183"/>
      <c r="W26" s="180"/>
    </row>
    <row r="27" spans="2:23" customFormat="1" ht="21.75" customHeight="1">
      <c r="B27" s="197"/>
      <c r="C27" s="24"/>
      <c r="D27" s="211" t="s">
        <v>239</v>
      </c>
      <c r="E27" s="24"/>
      <c r="F27" s="24"/>
      <c r="G27" s="24"/>
      <c r="H27" s="199"/>
      <c r="I27" s="199"/>
      <c r="J27" s="244"/>
      <c r="K27" s="24"/>
      <c r="L27" s="24"/>
      <c r="M27" s="229"/>
      <c r="N27" s="368"/>
      <c r="O27" s="366"/>
      <c r="P27" s="366"/>
      <c r="Q27" s="366"/>
      <c r="R27" s="366"/>
      <c r="S27" s="366"/>
      <c r="T27" s="367"/>
      <c r="U27" s="304"/>
      <c r="V27" s="183"/>
      <c r="W27" s="180"/>
    </row>
    <row r="28" spans="2:23" customFormat="1" ht="9" customHeight="1">
      <c r="B28" s="197"/>
      <c r="C28" s="24"/>
      <c r="D28" s="211"/>
      <c r="E28" s="24"/>
      <c r="F28" s="24"/>
      <c r="G28" s="24"/>
      <c r="H28" s="199"/>
      <c r="I28" s="199"/>
      <c r="J28" s="199"/>
      <c r="K28" s="24"/>
      <c r="L28" s="24"/>
      <c r="M28" s="229"/>
      <c r="N28" s="368"/>
      <c r="O28" s="366"/>
      <c r="P28" s="366"/>
      <c r="Q28" s="366"/>
      <c r="R28" s="366"/>
      <c r="S28" s="366"/>
      <c r="T28" s="367"/>
      <c r="U28" s="304"/>
      <c r="V28" s="183"/>
      <c r="W28" s="180"/>
    </row>
    <row r="29" spans="2:23" customFormat="1" ht="18" customHeight="1" thickBot="1">
      <c r="B29" s="201"/>
      <c r="C29" s="202"/>
      <c r="D29" s="217"/>
      <c r="E29" s="202"/>
      <c r="F29" s="202"/>
      <c r="G29" s="202"/>
      <c r="H29" s="218"/>
      <c r="I29" s="218"/>
      <c r="J29" s="218"/>
      <c r="K29" s="202"/>
      <c r="L29" s="202"/>
      <c r="M29" s="202"/>
      <c r="N29" s="201"/>
      <c r="O29" s="202"/>
      <c r="P29" s="202"/>
      <c r="Q29" s="202"/>
      <c r="R29" s="202"/>
      <c r="S29" s="202"/>
      <c r="T29" s="203"/>
      <c r="U29" s="304"/>
      <c r="V29" s="183">
        <f>ROW()</f>
        <v>29</v>
      </c>
      <c r="W29" s="180"/>
    </row>
    <row r="30" spans="2:23" customFormat="1" ht="24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304">
        <v>1</v>
      </c>
      <c r="N30" s="24"/>
      <c r="O30" s="24"/>
      <c r="P30" s="24"/>
      <c r="Q30" s="24"/>
      <c r="R30" s="24"/>
      <c r="S30" s="24"/>
      <c r="T30" s="24"/>
      <c r="U30" s="304"/>
      <c r="V30" s="183"/>
      <c r="W30" s="180"/>
    </row>
    <row r="31" spans="2:23" customFormat="1" ht="10.5" customHeight="1" thickBot="1">
      <c r="U31" s="306"/>
      <c r="V31" s="183"/>
      <c r="W31" s="180"/>
    </row>
    <row r="32" spans="2:23" ht="33.75" customHeight="1" thickBot="1">
      <c r="B32" s="376" t="s">
        <v>244</v>
      </c>
      <c r="C32" s="377"/>
      <c r="D32" s="377"/>
      <c r="E32" s="377"/>
      <c r="F32" s="377"/>
      <c r="G32" s="230" t="s">
        <v>263</v>
      </c>
      <c r="H32" s="387"/>
      <c r="I32" s="387"/>
      <c r="J32" s="387"/>
      <c r="K32" s="388"/>
      <c r="L32" s="388"/>
      <c r="M32" s="388"/>
      <c r="N32" s="388"/>
      <c r="O32" s="388"/>
      <c r="P32" s="388"/>
      <c r="Q32" s="388"/>
      <c r="R32" s="149"/>
      <c r="S32" s="149"/>
      <c r="T32" s="151"/>
      <c r="U32" s="307"/>
    </row>
    <row r="33" spans="2:23" ht="21" customHeight="1" thickBot="1">
      <c r="P33" s="400"/>
      <c r="Q33" s="400"/>
      <c r="R33" s="400"/>
      <c r="S33" s="400"/>
      <c r="T33" s="400"/>
    </row>
    <row r="34" spans="2:23" s="139" customFormat="1" ht="23.25" customHeight="1" thickBot="1">
      <c r="B34" s="357" t="s">
        <v>240</v>
      </c>
      <c r="C34" s="358"/>
      <c r="D34" s="358"/>
      <c r="E34" s="358"/>
      <c r="F34" s="358"/>
      <c r="G34" s="358"/>
      <c r="H34" s="358"/>
      <c r="I34" s="358"/>
      <c r="J34" s="360"/>
      <c r="K34" s="389" t="s">
        <v>241</v>
      </c>
      <c r="L34" s="390"/>
      <c r="M34" s="227" t="s">
        <v>242</v>
      </c>
      <c r="N34" s="389" t="s">
        <v>186</v>
      </c>
      <c r="O34" s="390"/>
      <c r="P34" s="227" t="s">
        <v>187</v>
      </c>
      <c r="Q34" s="385" t="s">
        <v>243</v>
      </c>
      <c r="R34" s="358"/>
      <c r="S34" s="358"/>
      <c r="T34" s="386"/>
      <c r="U34" s="309"/>
      <c r="V34" s="185"/>
      <c r="W34" s="182"/>
    </row>
    <row r="35" spans="2:23" s="139" customFormat="1" ht="13.5" customHeight="1">
      <c r="B35" s="219" t="str">
        <f>IF(AND($V35=0,$W35="工事合計"),"工事費計",IF(AND($V35=0,$W35="契約保証費"),"契約保証費計",IF($V35=0,IF($W35="","",$W35),"")))</f>
        <v/>
      </c>
      <c r="C35" s="220" t="str">
        <f>IF($V35=1,IF($W35="","",$W35),"")</f>
        <v/>
      </c>
      <c r="D35" s="220" t="str">
        <f>IF($V35=2,IF($W35="","",$W35),"")</f>
        <v/>
      </c>
      <c r="E35" s="220" t="str">
        <f>IF($V35=3,IF($W35="","",$W35),"")</f>
        <v/>
      </c>
      <c r="F35" s="220" t="str">
        <f>IF($V35=4,IF($W35="","",$W35),"")</f>
        <v/>
      </c>
      <c r="G35" s="220" t="str">
        <f>IF($V35=5,IF($W35="","",$W35),"")</f>
        <v/>
      </c>
      <c r="H35" s="220" t="str">
        <f>IF($V35=6,IF($W35="","",$W35),"")</f>
        <v/>
      </c>
      <c r="I35" s="220"/>
      <c r="J35" s="220"/>
      <c r="K35" s="268" t="str">
        <f>+IF(X35="","",IF(INT(X35),INT(X35),"0"))</f>
        <v/>
      </c>
      <c r="L35" s="260" t="str">
        <f>+IF(X35="","",IF(X35-INT(X35),X35-INT(X35),""))</f>
        <v/>
      </c>
      <c r="M35" s="252"/>
      <c r="N35" s="268" t="str">
        <f>+IF(Y35="","",IF(INT(Y35),INT(Y35),"0"))</f>
        <v/>
      </c>
      <c r="O35" s="260" t="str">
        <f>+IF(Y35="","",IF(Y35-INT(Y35),Y35-INT(Y35),""))</f>
        <v/>
      </c>
      <c r="P35" s="293"/>
      <c r="Q35" s="204"/>
      <c r="R35" s="379"/>
      <c r="S35" s="380"/>
      <c r="T35" s="381"/>
      <c r="U35" s="310"/>
      <c r="V35" s="185"/>
      <c r="W35" s="182"/>
    </row>
    <row r="36" spans="2:23" s="139" customFormat="1" ht="27" customHeight="1">
      <c r="B36" s="221" t="str">
        <f t="shared" ref="B36:B58" si="0">IF(AND($V36=0,$W36="工事合計"),"工事費計",IF(AND($V36=0,$W36="契約保証費"),"契約保証費計",IF($V36=0,IF($W36="","",$W36),"")))</f>
        <v/>
      </c>
      <c r="C36" s="222" t="str">
        <f>IF($V36=1,IF($W36="","",$W36),"")</f>
        <v/>
      </c>
      <c r="D36" s="222" t="str">
        <f>IF($V36=2,IF($W36="","",$W36),"")</f>
        <v/>
      </c>
      <c r="E36" s="222" t="str">
        <f>IF($V36=3,IF($W36="","",$W36),"")</f>
        <v/>
      </c>
      <c r="F36" s="222" t="str">
        <f>IF($V36=4,IF($W36="","",$W36),"")</f>
        <v/>
      </c>
      <c r="G36" s="222" t="str">
        <f>IF($V36=5,IF($W36="","",$W36),"")</f>
        <v/>
      </c>
      <c r="H36" s="222" t="str">
        <f>IF($V36=6,IF($W36="","",$W36),"")</f>
        <v/>
      </c>
      <c r="I36" s="222"/>
      <c r="J36" s="222"/>
      <c r="K36" s="268" t="str">
        <f>+IF(X36="","",IF(INT(X36),INT(X36),"0"))</f>
        <v/>
      </c>
      <c r="L36" s="260" t="str">
        <f>+IF(X36="","",IF(X36-INT(X36),X36-INT(X36),""))</f>
        <v/>
      </c>
      <c r="M36" s="253"/>
      <c r="N36" s="268" t="str">
        <f>+IF(Y36="","",IF(INT(Y36),INT(Y36),"0"))</f>
        <v/>
      </c>
      <c r="O36" s="260" t="str">
        <f>+IF(Y36="","",IF(Y36-INT(Y36),Y36-INT(Y36),""))</f>
        <v/>
      </c>
      <c r="P36" s="254"/>
      <c r="Q36" s="206"/>
      <c r="R36" s="382"/>
      <c r="S36" s="383"/>
      <c r="T36" s="384"/>
      <c r="U36" s="310"/>
      <c r="V36" s="185"/>
      <c r="W36" s="182"/>
    </row>
    <row r="37" spans="2:23" s="139" customFormat="1" ht="13.5" customHeight="1">
      <c r="B37" s="219" t="str">
        <f t="shared" si="0"/>
        <v/>
      </c>
      <c r="C37" s="224" t="str">
        <f t="shared" ref="C37:C58" si="1">IF($V37=1,IF($W37="","",$W37),"")</f>
        <v/>
      </c>
      <c r="D37" s="224" t="str">
        <f t="shared" ref="D37:D58" si="2">IF($V37=2,IF($W37="","",$W37),"")</f>
        <v/>
      </c>
      <c r="E37" s="224" t="str">
        <f t="shared" ref="E37:E58" si="3">IF($V37=3,IF($W37="","",$W37),"")</f>
        <v/>
      </c>
      <c r="F37" s="224" t="str">
        <f t="shared" ref="F37:F58" si="4">IF($V37=4,IF($W37="","",$W37),"")</f>
        <v/>
      </c>
      <c r="G37" s="224" t="str">
        <f t="shared" ref="G37:G58" si="5">IF($V37=5,IF($W37="","",$W37),"")</f>
        <v/>
      </c>
      <c r="H37" s="224" t="str">
        <f t="shared" ref="H37:H58" si="6">IF($V37=6,IF($W37="","",$W37),"")</f>
        <v/>
      </c>
      <c r="I37" s="224"/>
      <c r="J37" s="224"/>
      <c r="K37" s="294" t="str">
        <f>+IF(X37="","",IF(INT(X37),INT(X37),"0"))</f>
        <v/>
      </c>
      <c r="L37" s="295" t="str">
        <f>+IF(X37="","",IF(X37-INT(X37),X37-INT(X37),""))</f>
        <v/>
      </c>
      <c r="M37" s="255"/>
      <c r="N37" s="294" t="str">
        <f>+IF(Y37="","",IF(INT(Y37),INT(Y37),"0"))</f>
        <v/>
      </c>
      <c r="O37" s="295" t="str">
        <f>+IF(Y37="","",IF(Y37-INT(Y37),Y37-INT(Y37),""))</f>
        <v/>
      </c>
      <c r="P37" s="293"/>
      <c r="Q37" s="205"/>
      <c r="R37" s="394"/>
      <c r="S37" s="395"/>
      <c r="T37" s="396"/>
      <c r="U37" s="310"/>
      <c r="V37" s="185"/>
      <c r="W37" s="182"/>
    </row>
    <row r="38" spans="2:23" s="139" customFormat="1" ht="27" customHeight="1">
      <c r="B38" s="219" t="str">
        <f t="shared" si="0"/>
        <v/>
      </c>
      <c r="C38" s="222" t="str">
        <f t="shared" si="1"/>
        <v/>
      </c>
      <c r="D38" s="222" t="str">
        <f t="shared" si="2"/>
        <v/>
      </c>
      <c r="E38" s="222" t="str">
        <f t="shared" si="3"/>
        <v/>
      </c>
      <c r="F38" s="222" t="str">
        <f t="shared" si="4"/>
        <v/>
      </c>
      <c r="G38" s="222" t="str">
        <f t="shared" si="5"/>
        <v/>
      </c>
      <c r="H38" s="222" t="str">
        <f t="shared" si="6"/>
        <v/>
      </c>
      <c r="I38" s="222"/>
      <c r="J38" s="222"/>
      <c r="K38" s="270" t="str">
        <f>+IF(X38="","",IF(INT(X38),INT(X38),"0"))</f>
        <v/>
      </c>
      <c r="L38" s="262" t="str">
        <f>+IF(X38="","",IF(X38-INT(X38),X38-INT(X38),""))</f>
        <v/>
      </c>
      <c r="M38" s="253"/>
      <c r="N38" s="270" t="str">
        <f>+IF(Y38="","",IF(INT(Y38),INT(Y38),"0"))</f>
        <v/>
      </c>
      <c r="O38" s="262" t="str">
        <f>+IF(Y38="","",IF(Y38-INT(Y38),Y38-INT(Y38),""))</f>
        <v/>
      </c>
      <c r="P38" s="254"/>
      <c r="Q38" s="206"/>
      <c r="R38" s="382"/>
      <c r="S38" s="383"/>
      <c r="T38" s="384"/>
      <c r="U38" s="310"/>
      <c r="V38" s="185"/>
      <c r="W38" s="182"/>
    </row>
    <row r="39" spans="2:23" s="139" customFormat="1" ht="13.5" customHeight="1">
      <c r="B39" s="223" t="str">
        <f t="shared" si="0"/>
        <v/>
      </c>
      <c r="C39" s="224" t="str">
        <f t="shared" si="1"/>
        <v/>
      </c>
      <c r="D39" s="224" t="str">
        <f t="shared" si="2"/>
        <v/>
      </c>
      <c r="E39" s="224" t="str">
        <f t="shared" si="3"/>
        <v/>
      </c>
      <c r="F39" s="224" t="str">
        <f t="shared" si="4"/>
        <v/>
      </c>
      <c r="G39" s="224" t="str">
        <f t="shared" si="5"/>
        <v/>
      </c>
      <c r="H39" s="224" t="str">
        <f t="shared" si="6"/>
        <v/>
      </c>
      <c r="I39" s="224"/>
      <c r="J39" s="224"/>
      <c r="K39" s="294" t="str">
        <f t="shared" ref="K39:K58" si="7">+IF(X39="","",IF(INT(X39),INT(X39),"0"))</f>
        <v/>
      </c>
      <c r="L39" s="295" t="str">
        <f t="shared" ref="L39:L58" si="8">+IF(X39="","",IF(X39-INT(X39),X39-INT(X39),""))</f>
        <v/>
      </c>
      <c r="M39" s="255"/>
      <c r="N39" s="294" t="str">
        <f t="shared" ref="N39:N58" si="9">+IF(Y39="","",IF(INT(Y39),INT(Y39),"0"))</f>
        <v/>
      </c>
      <c r="O39" s="295" t="str">
        <f t="shared" ref="O39:O58" si="10">+IF(Y39="","",IF(Y39-INT(Y39),Y39-INT(Y39),""))</f>
        <v/>
      </c>
      <c r="P39" s="293"/>
      <c r="Q39" s="205"/>
      <c r="R39" s="394"/>
      <c r="S39" s="395"/>
      <c r="T39" s="396"/>
      <c r="U39" s="310"/>
      <c r="V39" s="185"/>
      <c r="W39" s="182"/>
    </row>
    <row r="40" spans="2:23" s="139" customFormat="1" ht="27" customHeight="1">
      <c r="B40" s="221" t="str">
        <f t="shared" si="0"/>
        <v/>
      </c>
      <c r="C40" s="222" t="str">
        <f t="shared" si="1"/>
        <v/>
      </c>
      <c r="D40" s="222" t="str">
        <f t="shared" si="2"/>
        <v/>
      </c>
      <c r="E40" s="222" t="str">
        <f t="shared" si="3"/>
        <v/>
      </c>
      <c r="F40" s="222" t="str">
        <f t="shared" si="4"/>
        <v/>
      </c>
      <c r="G40" s="222" t="str">
        <f t="shared" si="5"/>
        <v/>
      </c>
      <c r="H40" s="222" t="str">
        <f t="shared" si="6"/>
        <v/>
      </c>
      <c r="I40" s="222"/>
      <c r="J40" s="222"/>
      <c r="K40" s="270" t="str">
        <f t="shared" si="7"/>
        <v/>
      </c>
      <c r="L40" s="262" t="str">
        <f t="shared" si="8"/>
        <v/>
      </c>
      <c r="M40" s="253"/>
      <c r="N40" s="270" t="str">
        <f t="shared" si="9"/>
        <v/>
      </c>
      <c r="O40" s="262" t="str">
        <f t="shared" si="10"/>
        <v/>
      </c>
      <c r="P40" s="254"/>
      <c r="Q40" s="206"/>
      <c r="R40" s="382"/>
      <c r="S40" s="383"/>
      <c r="T40" s="384"/>
      <c r="U40" s="310"/>
      <c r="V40" s="185"/>
      <c r="W40" s="182"/>
    </row>
    <row r="41" spans="2:23" s="139" customFormat="1" ht="13.5" customHeight="1">
      <c r="B41" s="219" t="str">
        <f t="shared" si="0"/>
        <v/>
      </c>
      <c r="C41" s="220" t="str">
        <f t="shared" si="1"/>
        <v/>
      </c>
      <c r="D41" s="220" t="str">
        <f t="shared" si="2"/>
        <v/>
      </c>
      <c r="E41" s="220" t="str">
        <f t="shared" si="3"/>
        <v/>
      </c>
      <c r="F41" s="220" t="str">
        <f t="shared" si="4"/>
        <v/>
      </c>
      <c r="G41" s="220" t="str">
        <f t="shared" si="5"/>
        <v/>
      </c>
      <c r="H41" s="220" t="str">
        <f t="shared" si="6"/>
        <v/>
      </c>
      <c r="I41" s="220"/>
      <c r="J41" s="220"/>
      <c r="K41" s="294" t="str">
        <f t="shared" si="7"/>
        <v/>
      </c>
      <c r="L41" s="295" t="str">
        <f t="shared" si="8"/>
        <v/>
      </c>
      <c r="M41" s="252"/>
      <c r="N41" s="294" t="str">
        <f t="shared" si="9"/>
        <v/>
      </c>
      <c r="O41" s="295" t="str">
        <f t="shared" si="10"/>
        <v/>
      </c>
      <c r="P41" s="293"/>
      <c r="Q41" s="205"/>
      <c r="R41" s="394"/>
      <c r="S41" s="395"/>
      <c r="T41" s="396"/>
      <c r="U41" s="310"/>
      <c r="V41" s="185"/>
      <c r="W41" s="182"/>
    </row>
    <row r="42" spans="2:23" s="139" customFormat="1" ht="27" customHeight="1">
      <c r="B42" s="219" t="str">
        <f t="shared" si="0"/>
        <v/>
      </c>
      <c r="C42" s="220" t="str">
        <f t="shared" si="1"/>
        <v/>
      </c>
      <c r="D42" s="220" t="str">
        <f t="shared" si="2"/>
        <v/>
      </c>
      <c r="E42" s="220" t="str">
        <f t="shared" si="3"/>
        <v/>
      </c>
      <c r="F42" s="220" t="str">
        <f t="shared" si="4"/>
        <v/>
      </c>
      <c r="G42" s="220" t="str">
        <f t="shared" si="5"/>
        <v/>
      </c>
      <c r="H42" s="220" t="str">
        <f t="shared" si="6"/>
        <v/>
      </c>
      <c r="I42" s="220"/>
      <c r="J42" s="220"/>
      <c r="K42" s="270" t="str">
        <f t="shared" si="7"/>
        <v/>
      </c>
      <c r="L42" s="262" t="str">
        <f t="shared" si="8"/>
        <v/>
      </c>
      <c r="M42" s="256"/>
      <c r="N42" s="270" t="str">
        <f t="shared" si="9"/>
        <v/>
      </c>
      <c r="O42" s="262" t="str">
        <f t="shared" si="10"/>
        <v/>
      </c>
      <c r="P42" s="254"/>
      <c r="Q42" s="206"/>
      <c r="R42" s="382"/>
      <c r="S42" s="383"/>
      <c r="T42" s="384"/>
      <c r="U42" s="310"/>
      <c r="V42" s="185"/>
      <c r="W42" s="182"/>
    </row>
    <row r="43" spans="2:23" s="139" customFormat="1" ht="13.5" customHeight="1">
      <c r="B43" s="223" t="str">
        <f t="shared" si="0"/>
        <v/>
      </c>
      <c r="C43" s="224" t="str">
        <f t="shared" si="1"/>
        <v/>
      </c>
      <c r="D43" s="224" t="str">
        <f t="shared" si="2"/>
        <v/>
      </c>
      <c r="E43" s="224" t="str">
        <f t="shared" si="3"/>
        <v/>
      </c>
      <c r="F43" s="224" t="str">
        <f t="shared" si="4"/>
        <v/>
      </c>
      <c r="G43" s="224" t="str">
        <f t="shared" si="5"/>
        <v/>
      </c>
      <c r="H43" s="224" t="str">
        <f t="shared" si="6"/>
        <v/>
      </c>
      <c r="I43" s="224"/>
      <c r="J43" s="224"/>
      <c r="K43" s="294" t="str">
        <f t="shared" si="7"/>
        <v/>
      </c>
      <c r="L43" s="295" t="str">
        <f t="shared" si="8"/>
        <v/>
      </c>
      <c r="M43" s="255"/>
      <c r="N43" s="294" t="str">
        <f t="shared" si="9"/>
        <v/>
      </c>
      <c r="O43" s="295" t="str">
        <f t="shared" si="10"/>
        <v/>
      </c>
      <c r="P43" s="293"/>
      <c r="Q43" s="205"/>
      <c r="R43" s="394"/>
      <c r="S43" s="395"/>
      <c r="T43" s="396"/>
      <c r="U43" s="310"/>
      <c r="V43" s="185"/>
      <c r="W43" s="182"/>
    </row>
    <row r="44" spans="2:23" s="139" customFormat="1" ht="27" customHeight="1">
      <c r="B44" s="221" t="str">
        <f t="shared" si="0"/>
        <v/>
      </c>
      <c r="C44" s="222" t="str">
        <f t="shared" si="1"/>
        <v/>
      </c>
      <c r="D44" s="222" t="str">
        <f t="shared" si="2"/>
        <v/>
      </c>
      <c r="E44" s="222" t="str">
        <f t="shared" si="3"/>
        <v/>
      </c>
      <c r="F44" s="222" t="str">
        <f t="shared" si="4"/>
        <v/>
      </c>
      <c r="G44" s="222" t="str">
        <f t="shared" si="5"/>
        <v/>
      </c>
      <c r="H44" s="222" t="str">
        <f t="shared" si="6"/>
        <v/>
      </c>
      <c r="I44" s="222"/>
      <c r="J44" s="222"/>
      <c r="K44" s="270" t="str">
        <f t="shared" si="7"/>
        <v/>
      </c>
      <c r="L44" s="262" t="str">
        <f t="shared" si="8"/>
        <v/>
      </c>
      <c r="M44" s="253"/>
      <c r="N44" s="270" t="str">
        <f t="shared" si="9"/>
        <v/>
      </c>
      <c r="O44" s="262" t="str">
        <f t="shared" si="10"/>
        <v/>
      </c>
      <c r="P44" s="254"/>
      <c r="Q44" s="206"/>
      <c r="R44" s="382"/>
      <c r="S44" s="383"/>
      <c r="T44" s="384"/>
      <c r="U44" s="310"/>
      <c r="V44" s="185"/>
      <c r="W44" s="182"/>
    </row>
    <row r="45" spans="2:23" s="139" customFormat="1" ht="13.5" customHeight="1">
      <c r="B45" s="219" t="str">
        <f t="shared" si="0"/>
        <v/>
      </c>
      <c r="C45" s="220" t="str">
        <f t="shared" si="1"/>
        <v/>
      </c>
      <c r="D45" s="220" t="str">
        <f t="shared" si="2"/>
        <v/>
      </c>
      <c r="E45" s="220" t="str">
        <f t="shared" si="3"/>
        <v/>
      </c>
      <c r="F45" s="220" t="str">
        <f t="shared" si="4"/>
        <v/>
      </c>
      <c r="G45" s="220" t="str">
        <f t="shared" si="5"/>
        <v/>
      </c>
      <c r="H45" s="220" t="str">
        <f t="shared" si="6"/>
        <v/>
      </c>
      <c r="I45" s="220"/>
      <c r="J45" s="220"/>
      <c r="K45" s="294" t="str">
        <f t="shared" si="7"/>
        <v/>
      </c>
      <c r="L45" s="295" t="str">
        <f t="shared" si="8"/>
        <v/>
      </c>
      <c r="M45" s="252"/>
      <c r="N45" s="294" t="str">
        <f t="shared" si="9"/>
        <v/>
      </c>
      <c r="O45" s="295" t="str">
        <f t="shared" si="10"/>
        <v/>
      </c>
      <c r="P45" s="293"/>
      <c r="Q45" s="205"/>
      <c r="R45" s="394"/>
      <c r="S45" s="395"/>
      <c r="T45" s="396"/>
      <c r="U45" s="310"/>
      <c r="V45" s="185"/>
      <c r="W45" s="182"/>
    </row>
    <row r="46" spans="2:23" s="139" customFormat="1" ht="27" customHeight="1">
      <c r="B46" s="219" t="str">
        <f t="shared" si="0"/>
        <v/>
      </c>
      <c r="C46" s="220" t="str">
        <f t="shared" si="1"/>
        <v/>
      </c>
      <c r="D46" s="220" t="str">
        <f t="shared" si="2"/>
        <v/>
      </c>
      <c r="E46" s="220" t="str">
        <f t="shared" si="3"/>
        <v/>
      </c>
      <c r="F46" s="220" t="str">
        <f t="shared" si="4"/>
        <v/>
      </c>
      <c r="G46" s="220" t="str">
        <f t="shared" si="5"/>
        <v/>
      </c>
      <c r="H46" s="220" t="str">
        <f t="shared" si="6"/>
        <v/>
      </c>
      <c r="I46" s="220"/>
      <c r="J46" s="220"/>
      <c r="K46" s="270" t="str">
        <f t="shared" si="7"/>
        <v/>
      </c>
      <c r="L46" s="262" t="str">
        <f t="shared" si="8"/>
        <v/>
      </c>
      <c r="M46" s="256"/>
      <c r="N46" s="270" t="str">
        <f t="shared" si="9"/>
        <v/>
      </c>
      <c r="O46" s="262" t="str">
        <f t="shared" si="10"/>
        <v/>
      </c>
      <c r="P46" s="254"/>
      <c r="Q46" s="206"/>
      <c r="R46" s="382"/>
      <c r="S46" s="383"/>
      <c r="T46" s="384"/>
      <c r="U46" s="310"/>
      <c r="V46" s="185"/>
      <c r="W46" s="182"/>
    </row>
    <row r="47" spans="2:23" s="139" customFormat="1" ht="13.5" customHeight="1">
      <c r="B47" s="223" t="str">
        <f t="shared" si="0"/>
        <v/>
      </c>
      <c r="C47" s="224" t="str">
        <f t="shared" si="1"/>
        <v/>
      </c>
      <c r="D47" s="224" t="str">
        <f t="shared" si="2"/>
        <v/>
      </c>
      <c r="E47" s="224" t="str">
        <f t="shared" si="3"/>
        <v/>
      </c>
      <c r="F47" s="224" t="str">
        <f t="shared" si="4"/>
        <v/>
      </c>
      <c r="G47" s="224" t="str">
        <f t="shared" si="5"/>
        <v/>
      </c>
      <c r="H47" s="224" t="str">
        <f t="shared" si="6"/>
        <v/>
      </c>
      <c r="I47" s="224"/>
      <c r="J47" s="224"/>
      <c r="K47" s="294" t="str">
        <f t="shared" si="7"/>
        <v/>
      </c>
      <c r="L47" s="295" t="str">
        <f t="shared" si="8"/>
        <v/>
      </c>
      <c r="M47" s="255"/>
      <c r="N47" s="294" t="str">
        <f t="shared" si="9"/>
        <v/>
      </c>
      <c r="O47" s="295" t="str">
        <f t="shared" si="10"/>
        <v/>
      </c>
      <c r="P47" s="293"/>
      <c r="Q47" s="205"/>
      <c r="R47" s="394"/>
      <c r="S47" s="395"/>
      <c r="T47" s="396"/>
      <c r="U47" s="310"/>
      <c r="V47" s="185"/>
      <c r="W47" s="182"/>
    </row>
    <row r="48" spans="2:23" s="139" customFormat="1" ht="27" customHeight="1">
      <c r="B48" s="221" t="str">
        <f t="shared" si="0"/>
        <v/>
      </c>
      <c r="C48" s="222" t="str">
        <f t="shared" si="1"/>
        <v/>
      </c>
      <c r="D48" s="222" t="str">
        <f t="shared" si="2"/>
        <v/>
      </c>
      <c r="E48" s="222" t="str">
        <f t="shared" si="3"/>
        <v/>
      </c>
      <c r="F48" s="222" t="str">
        <f t="shared" si="4"/>
        <v/>
      </c>
      <c r="G48" s="222" t="str">
        <f t="shared" si="5"/>
        <v/>
      </c>
      <c r="H48" s="222" t="str">
        <f t="shared" si="6"/>
        <v/>
      </c>
      <c r="I48" s="222"/>
      <c r="J48" s="222"/>
      <c r="K48" s="270" t="str">
        <f t="shared" si="7"/>
        <v/>
      </c>
      <c r="L48" s="262" t="str">
        <f t="shared" si="8"/>
        <v/>
      </c>
      <c r="M48" s="253"/>
      <c r="N48" s="270" t="str">
        <f t="shared" si="9"/>
        <v/>
      </c>
      <c r="O48" s="262" t="str">
        <f t="shared" si="10"/>
        <v/>
      </c>
      <c r="P48" s="254"/>
      <c r="Q48" s="206"/>
      <c r="R48" s="382"/>
      <c r="S48" s="383"/>
      <c r="T48" s="384"/>
      <c r="U48" s="310"/>
      <c r="V48" s="185"/>
      <c r="W48" s="182"/>
    </row>
    <row r="49" spans="2:23" s="139" customFormat="1" ht="13.5" customHeight="1">
      <c r="B49" s="219" t="str">
        <f t="shared" si="0"/>
        <v/>
      </c>
      <c r="C49" s="220" t="str">
        <f t="shared" si="1"/>
        <v/>
      </c>
      <c r="D49" s="220" t="str">
        <f t="shared" si="2"/>
        <v/>
      </c>
      <c r="E49" s="220" t="str">
        <f t="shared" si="3"/>
        <v/>
      </c>
      <c r="F49" s="220" t="str">
        <f t="shared" si="4"/>
        <v/>
      </c>
      <c r="G49" s="220" t="str">
        <f t="shared" si="5"/>
        <v/>
      </c>
      <c r="H49" s="220" t="str">
        <f t="shared" si="6"/>
        <v/>
      </c>
      <c r="I49" s="220"/>
      <c r="J49" s="220"/>
      <c r="K49" s="294" t="str">
        <f t="shared" si="7"/>
        <v/>
      </c>
      <c r="L49" s="295" t="str">
        <f t="shared" si="8"/>
        <v/>
      </c>
      <c r="M49" s="252"/>
      <c r="N49" s="294" t="str">
        <f t="shared" si="9"/>
        <v/>
      </c>
      <c r="O49" s="295" t="str">
        <f t="shared" si="10"/>
        <v/>
      </c>
      <c r="P49" s="293"/>
      <c r="Q49" s="205"/>
      <c r="R49" s="394"/>
      <c r="S49" s="395"/>
      <c r="T49" s="396"/>
      <c r="U49" s="310"/>
      <c r="V49" s="185"/>
      <c r="W49" s="182"/>
    </row>
    <row r="50" spans="2:23" s="139" customFormat="1" ht="27" customHeight="1">
      <c r="B50" s="219" t="str">
        <f t="shared" si="0"/>
        <v/>
      </c>
      <c r="C50" s="220" t="str">
        <f t="shared" si="1"/>
        <v/>
      </c>
      <c r="D50" s="220" t="str">
        <f t="shared" si="2"/>
        <v/>
      </c>
      <c r="E50" s="220" t="str">
        <f t="shared" si="3"/>
        <v/>
      </c>
      <c r="F50" s="220" t="str">
        <f t="shared" si="4"/>
        <v/>
      </c>
      <c r="G50" s="220" t="str">
        <f t="shared" si="5"/>
        <v/>
      </c>
      <c r="H50" s="220" t="str">
        <f t="shared" si="6"/>
        <v/>
      </c>
      <c r="I50" s="220"/>
      <c r="J50" s="220"/>
      <c r="K50" s="270" t="str">
        <f t="shared" si="7"/>
        <v/>
      </c>
      <c r="L50" s="262" t="str">
        <f t="shared" si="8"/>
        <v/>
      </c>
      <c r="M50" s="256"/>
      <c r="N50" s="270" t="str">
        <f t="shared" si="9"/>
        <v/>
      </c>
      <c r="O50" s="262" t="str">
        <f t="shared" si="10"/>
        <v/>
      </c>
      <c r="P50" s="254"/>
      <c r="Q50" s="206"/>
      <c r="R50" s="382"/>
      <c r="S50" s="383"/>
      <c r="T50" s="384"/>
      <c r="U50" s="310"/>
      <c r="V50" s="185"/>
      <c r="W50" s="182"/>
    </row>
    <row r="51" spans="2:23" s="139" customFormat="1" ht="13.5" customHeight="1">
      <c r="B51" s="223" t="str">
        <f t="shared" si="0"/>
        <v/>
      </c>
      <c r="C51" s="224" t="str">
        <f t="shared" si="1"/>
        <v/>
      </c>
      <c r="D51" s="224" t="str">
        <f t="shared" si="2"/>
        <v/>
      </c>
      <c r="E51" s="224" t="str">
        <f t="shared" si="3"/>
        <v/>
      </c>
      <c r="F51" s="224" t="str">
        <f t="shared" si="4"/>
        <v/>
      </c>
      <c r="G51" s="224" t="str">
        <f t="shared" si="5"/>
        <v/>
      </c>
      <c r="H51" s="224" t="str">
        <f t="shared" si="6"/>
        <v/>
      </c>
      <c r="I51" s="224"/>
      <c r="J51" s="224"/>
      <c r="K51" s="294" t="str">
        <f t="shared" si="7"/>
        <v/>
      </c>
      <c r="L51" s="295" t="str">
        <f t="shared" si="8"/>
        <v/>
      </c>
      <c r="M51" s="255"/>
      <c r="N51" s="294" t="str">
        <f t="shared" si="9"/>
        <v/>
      </c>
      <c r="O51" s="295" t="str">
        <f t="shared" si="10"/>
        <v/>
      </c>
      <c r="P51" s="293"/>
      <c r="Q51" s="205"/>
      <c r="R51" s="394"/>
      <c r="S51" s="395"/>
      <c r="T51" s="396"/>
      <c r="U51" s="310"/>
      <c r="V51" s="185"/>
      <c r="W51" s="182"/>
    </row>
    <row r="52" spans="2:23" s="139" customFormat="1" ht="27" customHeight="1">
      <c r="B52" s="221" t="str">
        <f t="shared" si="0"/>
        <v/>
      </c>
      <c r="C52" s="222" t="str">
        <f t="shared" si="1"/>
        <v/>
      </c>
      <c r="D52" s="222" t="str">
        <f t="shared" si="2"/>
        <v/>
      </c>
      <c r="E52" s="222" t="str">
        <f t="shared" si="3"/>
        <v/>
      </c>
      <c r="F52" s="222" t="str">
        <f t="shared" si="4"/>
        <v/>
      </c>
      <c r="G52" s="222" t="str">
        <f t="shared" si="5"/>
        <v/>
      </c>
      <c r="H52" s="222" t="str">
        <f t="shared" si="6"/>
        <v/>
      </c>
      <c r="I52" s="222"/>
      <c r="J52" s="222"/>
      <c r="K52" s="270" t="str">
        <f t="shared" si="7"/>
        <v/>
      </c>
      <c r="L52" s="262" t="str">
        <f t="shared" si="8"/>
        <v/>
      </c>
      <c r="M52" s="253"/>
      <c r="N52" s="270" t="str">
        <f t="shared" si="9"/>
        <v/>
      </c>
      <c r="O52" s="262" t="str">
        <f t="shared" si="10"/>
        <v/>
      </c>
      <c r="P52" s="254"/>
      <c r="Q52" s="206"/>
      <c r="R52" s="382"/>
      <c r="S52" s="383"/>
      <c r="T52" s="384"/>
      <c r="U52" s="310"/>
      <c r="V52" s="185"/>
      <c r="W52" s="182"/>
    </row>
    <row r="53" spans="2:23" s="139" customFormat="1" ht="13.5" customHeight="1">
      <c r="B53" s="219" t="str">
        <f t="shared" si="0"/>
        <v/>
      </c>
      <c r="C53" s="220" t="str">
        <f t="shared" si="1"/>
        <v/>
      </c>
      <c r="D53" s="220" t="str">
        <f t="shared" si="2"/>
        <v/>
      </c>
      <c r="E53" s="220" t="str">
        <f t="shared" si="3"/>
        <v/>
      </c>
      <c r="F53" s="220" t="str">
        <f t="shared" si="4"/>
        <v/>
      </c>
      <c r="G53" s="220" t="str">
        <f t="shared" si="5"/>
        <v/>
      </c>
      <c r="H53" s="220" t="str">
        <f t="shared" si="6"/>
        <v/>
      </c>
      <c r="I53" s="220"/>
      <c r="J53" s="220"/>
      <c r="K53" s="294" t="str">
        <f t="shared" si="7"/>
        <v/>
      </c>
      <c r="L53" s="295" t="str">
        <f t="shared" si="8"/>
        <v/>
      </c>
      <c r="M53" s="252"/>
      <c r="N53" s="294" t="str">
        <f t="shared" si="9"/>
        <v/>
      </c>
      <c r="O53" s="295" t="str">
        <f t="shared" si="10"/>
        <v/>
      </c>
      <c r="P53" s="293"/>
      <c r="Q53" s="205"/>
      <c r="R53" s="394"/>
      <c r="S53" s="395"/>
      <c r="T53" s="396"/>
      <c r="U53" s="310"/>
      <c r="V53" s="185"/>
      <c r="W53" s="182"/>
    </row>
    <row r="54" spans="2:23" s="139" customFormat="1" ht="27" customHeight="1">
      <c r="B54" s="219" t="str">
        <f t="shared" si="0"/>
        <v/>
      </c>
      <c r="C54" s="220" t="str">
        <f t="shared" si="1"/>
        <v/>
      </c>
      <c r="D54" s="220" t="str">
        <f t="shared" si="2"/>
        <v/>
      </c>
      <c r="E54" s="220" t="str">
        <f t="shared" si="3"/>
        <v/>
      </c>
      <c r="F54" s="220" t="str">
        <f t="shared" si="4"/>
        <v/>
      </c>
      <c r="G54" s="220" t="str">
        <f t="shared" si="5"/>
        <v/>
      </c>
      <c r="H54" s="220" t="str">
        <f t="shared" si="6"/>
        <v/>
      </c>
      <c r="I54" s="220"/>
      <c r="J54" s="220"/>
      <c r="K54" s="270" t="str">
        <f t="shared" si="7"/>
        <v/>
      </c>
      <c r="L54" s="262" t="str">
        <f t="shared" si="8"/>
        <v/>
      </c>
      <c r="M54" s="256"/>
      <c r="N54" s="270" t="str">
        <f t="shared" si="9"/>
        <v/>
      </c>
      <c r="O54" s="262" t="str">
        <f t="shared" si="10"/>
        <v/>
      </c>
      <c r="P54" s="254"/>
      <c r="Q54" s="206"/>
      <c r="R54" s="382"/>
      <c r="S54" s="383"/>
      <c r="T54" s="384"/>
      <c r="U54" s="310"/>
      <c r="V54" s="185"/>
      <c r="W54" s="182"/>
    </row>
    <row r="55" spans="2:23" s="139" customFormat="1" ht="13.5" customHeight="1">
      <c r="B55" s="223" t="str">
        <f t="shared" si="0"/>
        <v/>
      </c>
      <c r="C55" s="224" t="str">
        <f t="shared" si="1"/>
        <v/>
      </c>
      <c r="D55" s="224" t="str">
        <f t="shared" si="2"/>
        <v/>
      </c>
      <c r="E55" s="224" t="str">
        <f t="shared" si="3"/>
        <v/>
      </c>
      <c r="F55" s="224" t="str">
        <f t="shared" si="4"/>
        <v/>
      </c>
      <c r="G55" s="224" t="str">
        <f t="shared" si="5"/>
        <v/>
      </c>
      <c r="H55" s="224" t="str">
        <f t="shared" si="6"/>
        <v/>
      </c>
      <c r="I55" s="224"/>
      <c r="J55" s="224"/>
      <c r="K55" s="294" t="str">
        <f t="shared" si="7"/>
        <v/>
      </c>
      <c r="L55" s="295" t="str">
        <f t="shared" si="8"/>
        <v/>
      </c>
      <c r="M55" s="255"/>
      <c r="N55" s="294" t="str">
        <f t="shared" si="9"/>
        <v/>
      </c>
      <c r="O55" s="295" t="str">
        <f t="shared" si="10"/>
        <v/>
      </c>
      <c r="P55" s="293"/>
      <c r="Q55" s="205"/>
      <c r="R55" s="394"/>
      <c r="S55" s="395"/>
      <c r="T55" s="396"/>
      <c r="U55" s="310"/>
      <c r="V55" s="185"/>
      <c r="W55" s="182"/>
    </row>
    <row r="56" spans="2:23" s="139" customFormat="1" ht="27" customHeight="1">
      <c r="B56" s="221" t="str">
        <f t="shared" si="0"/>
        <v/>
      </c>
      <c r="C56" s="222" t="str">
        <f t="shared" si="1"/>
        <v/>
      </c>
      <c r="D56" s="222" t="str">
        <f t="shared" si="2"/>
        <v/>
      </c>
      <c r="E56" s="222" t="str">
        <f t="shared" si="3"/>
        <v/>
      </c>
      <c r="F56" s="222" t="str">
        <f t="shared" si="4"/>
        <v/>
      </c>
      <c r="G56" s="222" t="str">
        <f t="shared" si="5"/>
        <v/>
      </c>
      <c r="H56" s="222" t="str">
        <f t="shared" si="6"/>
        <v/>
      </c>
      <c r="I56" s="222"/>
      <c r="J56" s="222"/>
      <c r="K56" s="270" t="str">
        <f t="shared" si="7"/>
        <v/>
      </c>
      <c r="L56" s="262" t="str">
        <f t="shared" si="8"/>
        <v/>
      </c>
      <c r="M56" s="253"/>
      <c r="N56" s="270" t="str">
        <f t="shared" si="9"/>
        <v/>
      </c>
      <c r="O56" s="262" t="str">
        <f t="shared" si="10"/>
        <v/>
      </c>
      <c r="P56" s="254"/>
      <c r="Q56" s="206"/>
      <c r="R56" s="382"/>
      <c r="S56" s="383"/>
      <c r="T56" s="384"/>
      <c r="U56" s="310"/>
      <c r="V56" s="185"/>
      <c r="W56" s="182"/>
    </row>
    <row r="57" spans="2:23" s="139" customFormat="1" ht="13.5" customHeight="1">
      <c r="B57" s="219" t="str">
        <f t="shared" si="0"/>
        <v/>
      </c>
      <c r="C57" s="220" t="str">
        <f t="shared" si="1"/>
        <v/>
      </c>
      <c r="D57" s="220" t="str">
        <f t="shared" si="2"/>
        <v/>
      </c>
      <c r="E57" s="220" t="str">
        <f t="shared" si="3"/>
        <v/>
      </c>
      <c r="F57" s="220" t="str">
        <f t="shared" si="4"/>
        <v/>
      </c>
      <c r="G57" s="220" t="str">
        <f t="shared" si="5"/>
        <v/>
      </c>
      <c r="H57" s="220" t="str">
        <f t="shared" si="6"/>
        <v/>
      </c>
      <c r="I57" s="220"/>
      <c r="J57" s="220"/>
      <c r="K57" s="294" t="str">
        <f t="shared" si="7"/>
        <v/>
      </c>
      <c r="L57" s="295" t="str">
        <f t="shared" si="8"/>
        <v/>
      </c>
      <c r="M57" s="252"/>
      <c r="N57" s="294" t="str">
        <f t="shared" si="9"/>
        <v/>
      </c>
      <c r="O57" s="295" t="str">
        <f t="shared" si="10"/>
        <v/>
      </c>
      <c r="P57" s="293"/>
      <c r="Q57" s="205"/>
      <c r="R57" s="394"/>
      <c r="S57" s="395"/>
      <c r="T57" s="396"/>
      <c r="U57" s="310"/>
      <c r="V57" s="185"/>
      <c r="W57" s="182"/>
    </row>
    <row r="58" spans="2:23" s="139" customFormat="1" ht="27" customHeight="1" thickBot="1">
      <c r="B58" s="225" t="str">
        <f t="shared" si="0"/>
        <v/>
      </c>
      <c r="C58" s="226" t="str">
        <f t="shared" si="1"/>
        <v/>
      </c>
      <c r="D58" s="226" t="str">
        <f t="shared" si="2"/>
        <v/>
      </c>
      <c r="E58" s="226" t="str">
        <f t="shared" si="3"/>
        <v/>
      </c>
      <c r="F58" s="226" t="str">
        <f t="shared" si="4"/>
        <v/>
      </c>
      <c r="G58" s="226" t="str">
        <f t="shared" si="5"/>
        <v/>
      </c>
      <c r="H58" s="226" t="str">
        <f t="shared" si="6"/>
        <v/>
      </c>
      <c r="I58" s="226"/>
      <c r="J58" s="226"/>
      <c r="K58" s="269" t="str">
        <f t="shared" si="7"/>
        <v/>
      </c>
      <c r="L58" s="261" t="str">
        <f t="shared" si="8"/>
        <v/>
      </c>
      <c r="M58" s="257"/>
      <c r="N58" s="269" t="str">
        <f t="shared" si="9"/>
        <v/>
      </c>
      <c r="O58" s="261" t="str">
        <f t="shared" si="10"/>
        <v/>
      </c>
      <c r="P58" s="296"/>
      <c r="Q58" s="169"/>
      <c r="R58" s="361"/>
      <c r="S58" s="362"/>
      <c r="T58" s="363"/>
      <c r="U58" s="310"/>
      <c r="V58" s="185"/>
      <c r="W58" s="182"/>
    </row>
    <row r="59" spans="2:23" s="139" customFormat="1" ht="10.5" customHeight="1">
      <c r="B59" s="152"/>
      <c r="C59" s="152"/>
      <c r="D59" s="152"/>
      <c r="E59" s="152"/>
      <c r="F59" s="152"/>
      <c r="G59" s="152"/>
      <c r="H59" s="152"/>
      <c r="I59" s="152"/>
      <c r="J59" s="152"/>
      <c r="K59" s="153"/>
      <c r="L59" s="153"/>
      <c r="M59" s="305">
        <v>1</v>
      </c>
      <c r="N59" s="154"/>
      <c r="O59" s="154"/>
      <c r="P59" s="154"/>
      <c r="Q59" s="154"/>
      <c r="R59" s="154"/>
      <c r="S59" s="154"/>
      <c r="T59" s="154"/>
      <c r="U59" s="311"/>
      <c r="V59" s="185">
        <f>ROW()</f>
        <v>59</v>
      </c>
      <c r="W59" s="182"/>
    </row>
    <row r="60" spans="2:23" s="139" customFormat="1" ht="15.75" customHeight="1">
      <c r="B60" s="152"/>
      <c r="C60" s="152"/>
      <c r="D60" s="152"/>
      <c r="E60" s="152"/>
      <c r="F60" s="152"/>
      <c r="G60" s="152"/>
      <c r="H60" s="152"/>
      <c r="I60" s="152"/>
      <c r="J60" s="152"/>
      <c r="K60" s="153"/>
      <c r="L60" s="153"/>
      <c r="M60" s="154"/>
      <c r="N60" s="154"/>
      <c r="O60" s="154"/>
      <c r="P60" s="154"/>
      <c r="Q60" s="154"/>
      <c r="R60" s="154"/>
      <c r="S60" s="154"/>
      <c r="T60" s="154"/>
      <c r="U60" s="311"/>
      <c r="V60" s="185"/>
      <c r="W60" s="182"/>
    </row>
    <row r="61" spans="2:23" customFormat="1" ht="11.25" customHeight="1" thickBot="1">
      <c r="U61" s="306"/>
      <c r="V61" s="183"/>
      <c r="W61" s="180"/>
    </row>
    <row r="62" spans="2:23" ht="33.75" customHeight="1" thickBot="1">
      <c r="B62" s="376" t="s">
        <v>244</v>
      </c>
      <c r="C62" s="377"/>
      <c r="D62" s="377"/>
      <c r="E62" s="377"/>
      <c r="F62" s="378"/>
      <c r="G62" s="148" t="s">
        <v>264</v>
      </c>
      <c r="H62" s="148"/>
      <c r="I62" s="149"/>
      <c r="J62" s="149"/>
      <c r="K62" s="150"/>
      <c r="L62" s="150"/>
      <c r="M62" s="150"/>
      <c r="N62" s="149"/>
      <c r="O62" s="149"/>
      <c r="P62" s="149"/>
      <c r="Q62" s="149"/>
      <c r="R62" s="149"/>
      <c r="S62" s="149"/>
      <c r="T62" s="151"/>
    </row>
    <row r="63" spans="2:23" ht="23.25" customHeight="1" thickBot="1"/>
    <row r="64" spans="2:23" s="139" customFormat="1" ht="23.25" customHeight="1" thickBot="1">
      <c r="B64" s="357" t="s">
        <v>240</v>
      </c>
      <c r="C64" s="358"/>
      <c r="D64" s="358"/>
      <c r="E64" s="358"/>
      <c r="F64" s="358"/>
      <c r="G64" s="358"/>
      <c r="H64" s="358"/>
      <c r="I64" s="359"/>
      <c r="J64" s="360"/>
      <c r="K64" s="389" t="s">
        <v>241</v>
      </c>
      <c r="L64" s="390"/>
      <c r="M64" s="227" t="s">
        <v>242</v>
      </c>
      <c r="N64" s="389" t="s">
        <v>186</v>
      </c>
      <c r="O64" s="360"/>
      <c r="P64" s="227" t="s">
        <v>187</v>
      </c>
      <c r="Q64" s="385" t="s">
        <v>243</v>
      </c>
      <c r="R64" s="358"/>
      <c r="S64" s="358"/>
      <c r="T64" s="386"/>
      <c r="U64" s="311"/>
      <c r="V64" s="185"/>
      <c r="W64" s="182"/>
    </row>
    <row r="65" spans="2:23" s="139" customFormat="1" ht="13.5" customHeight="1">
      <c r="B65" s="219" t="str">
        <f>IF(AND($V65=0,$W65="工事合計"),"工事費計",IF(AND($V65=0,$W65="契約保証費"),"契約保証費計",IF($V65=0,IF($W65="","",$W65),"")))</f>
        <v/>
      </c>
      <c r="C65" s="233" t="str">
        <f t="shared" ref="C65:C88" si="11">IF($V65=1,IF($W65="","",$W65),"")</f>
        <v/>
      </c>
      <c r="D65" s="233" t="str">
        <f t="shared" ref="D65:D88" si="12">IF($V65=2,IF($W65="","",$W65),"")</f>
        <v/>
      </c>
      <c r="E65" s="233" t="str">
        <f t="shared" ref="E65:E88" si="13">IF($V65=3,IF($W65="","",$W65),"")</f>
        <v/>
      </c>
      <c r="F65" s="233" t="str">
        <f t="shared" ref="F65:F88" si="14">IF($V65=4,IF($W65="","",$W65),"")</f>
        <v/>
      </c>
      <c r="G65" s="233" t="str">
        <f t="shared" ref="G65:G88" si="15">IF($V65=5,IF($W65="","",$W65),"")</f>
        <v/>
      </c>
      <c r="H65" s="233" t="str">
        <f t="shared" ref="H65:H88" si="16">IF($V65=6,IF($W65="","",$W65),"")</f>
        <v/>
      </c>
      <c r="I65" s="233"/>
      <c r="J65" s="233"/>
      <c r="K65" s="294" t="str">
        <f t="shared" ref="K65:K66" si="17">+IF(X65="","",IF(INT(X65),INT(X65),"0"))</f>
        <v/>
      </c>
      <c r="L65" s="295" t="str">
        <f t="shared" ref="L65:L66" si="18">+IF(X65="","",IF(X65-INT(X65),X65-INT(X65),""))</f>
        <v/>
      </c>
      <c r="M65" s="258"/>
      <c r="N65" s="294" t="str">
        <f>+IF(Y65="","",IF(INT(Y65),INT(Y65),"0"))</f>
        <v/>
      </c>
      <c r="O65" s="295" t="str">
        <f>+IF(Y65="","",IF(Y65-INT(Y65),Y65-INT(Y65),""))</f>
        <v/>
      </c>
      <c r="P65" s="293"/>
      <c r="Q65" s="168"/>
      <c r="R65" s="379"/>
      <c r="S65" s="380"/>
      <c r="T65" s="381"/>
      <c r="U65" s="311"/>
      <c r="V65" s="185"/>
      <c r="W65" s="182"/>
    </row>
    <row r="66" spans="2:23" s="139" customFormat="1" ht="27" customHeight="1">
      <c r="B66" s="219" t="str">
        <f t="shared" ref="B66:B88" si="19">IF(AND($V66=0,$W66="工事合計"),"工事費計",IF(AND($V66=0,$W66="契約保証費"),"契約保証費計",IF($V66=0,IF($W66="","",$W66),"")))</f>
        <v/>
      </c>
      <c r="C66" s="234" t="str">
        <f t="shared" si="11"/>
        <v/>
      </c>
      <c r="D66" s="234" t="str">
        <f t="shared" si="12"/>
        <v/>
      </c>
      <c r="E66" s="234" t="str">
        <f t="shared" si="13"/>
        <v/>
      </c>
      <c r="F66" s="234" t="str">
        <f t="shared" si="14"/>
        <v/>
      </c>
      <c r="G66" s="234" t="str">
        <f t="shared" si="15"/>
        <v/>
      </c>
      <c r="H66" s="236" t="str">
        <f t="shared" si="16"/>
        <v/>
      </c>
      <c r="I66" s="236"/>
      <c r="J66" s="236"/>
      <c r="K66" s="270" t="str">
        <f t="shared" si="17"/>
        <v/>
      </c>
      <c r="L66" s="262" t="str">
        <f t="shared" si="18"/>
        <v/>
      </c>
      <c r="M66" s="263"/>
      <c r="N66" s="270" t="str">
        <f>+IF(Y66="","",IF(INT(Y66),INT(Y66),"0"))</f>
        <v/>
      </c>
      <c r="O66" s="262" t="str">
        <f>+IF(Y66="","",IF(Y66-INT(Y66),Y66-INT(Y66),""))</f>
        <v/>
      </c>
      <c r="P66" s="254"/>
      <c r="Q66" s="232"/>
      <c r="R66" s="393"/>
      <c r="S66" s="392"/>
      <c r="T66" s="373"/>
      <c r="U66" s="311"/>
      <c r="V66" s="185"/>
      <c r="W66" s="182"/>
    </row>
    <row r="67" spans="2:23" s="139" customFormat="1" ht="13.5" customHeight="1">
      <c r="B67" s="223" t="str">
        <f t="shared" si="19"/>
        <v/>
      </c>
      <c r="C67" s="235" t="str">
        <f t="shared" si="11"/>
        <v/>
      </c>
      <c r="D67" s="235" t="str">
        <f t="shared" si="12"/>
        <v/>
      </c>
      <c r="E67" s="235" t="str">
        <f t="shared" si="13"/>
        <v/>
      </c>
      <c r="F67" s="235" t="str">
        <f t="shared" si="14"/>
        <v/>
      </c>
      <c r="G67" s="235" t="str">
        <f t="shared" si="15"/>
        <v/>
      </c>
      <c r="H67" s="237" t="str">
        <f t="shared" si="16"/>
        <v/>
      </c>
      <c r="I67" s="237"/>
      <c r="J67" s="237"/>
      <c r="K67" s="294" t="str">
        <f t="shared" ref="K67:K88" si="20">+IF(X67="","",IF(INT(X67),INT(X67),"0"))</f>
        <v/>
      </c>
      <c r="L67" s="295" t="str">
        <f t="shared" ref="L67:L88" si="21">+IF(X67="","",IF(X67-INT(X67),X67-INT(X67),""))</f>
        <v/>
      </c>
      <c r="M67" s="259"/>
      <c r="N67" s="294" t="str">
        <f>+IF(Y67="","",IF(INT(Y67),INT(Y67),"0"))</f>
        <v/>
      </c>
      <c r="O67" s="295" t="str">
        <f>+IF(Y67="","",IF(Y67-INT(Y67),Y67-INT(Y67),""))</f>
        <v/>
      </c>
      <c r="P67" s="293"/>
      <c r="Q67" s="205"/>
      <c r="R67" s="394"/>
      <c r="S67" s="395"/>
      <c r="T67" s="396"/>
      <c r="U67" s="311"/>
      <c r="V67" s="185"/>
      <c r="W67" s="182"/>
    </row>
    <row r="68" spans="2:23" s="139" customFormat="1" ht="27" customHeight="1">
      <c r="B68" s="221" t="str">
        <f t="shared" si="19"/>
        <v/>
      </c>
      <c r="C68" s="236" t="str">
        <f t="shared" si="11"/>
        <v/>
      </c>
      <c r="D68" s="236" t="str">
        <f t="shared" si="12"/>
        <v/>
      </c>
      <c r="E68" s="236" t="str">
        <f t="shared" si="13"/>
        <v/>
      </c>
      <c r="F68" s="236" t="str">
        <f t="shared" si="14"/>
        <v/>
      </c>
      <c r="G68" s="236" t="str">
        <f t="shared" si="15"/>
        <v/>
      </c>
      <c r="H68" s="236" t="str">
        <f t="shared" si="16"/>
        <v/>
      </c>
      <c r="I68" s="234"/>
      <c r="J68" s="234"/>
      <c r="K68" s="270" t="str">
        <f t="shared" si="20"/>
        <v/>
      </c>
      <c r="L68" s="262" t="str">
        <f t="shared" si="21"/>
        <v/>
      </c>
      <c r="M68" s="264"/>
      <c r="N68" s="270" t="str">
        <f>+IF(Y68="","",IF(INT(Y68),INT(Y68),"0"))</f>
        <v/>
      </c>
      <c r="O68" s="262" t="str">
        <f>+IF(Y68="","",IF(Y68-INT(Y68),Y68-INT(Y68),""))</f>
        <v/>
      </c>
      <c r="P68" s="254"/>
      <c r="Q68" s="206"/>
      <c r="R68" s="382"/>
      <c r="S68" s="383"/>
      <c r="T68" s="384"/>
      <c r="U68" s="311"/>
      <c r="V68" s="185"/>
      <c r="W68" s="182"/>
    </row>
    <row r="69" spans="2:23" s="139" customFormat="1" ht="13.5" customHeight="1">
      <c r="B69" s="219" t="str">
        <f t="shared" si="19"/>
        <v/>
      </c>
      <c r="C69" s="235" t="str">
        <f t="shared" si="11"/>
        <v/>
      </c>
      <c r="D69" s="235" t="str">
        <f t="shared" si="12"/>
        <v/>
      </c>
      <c r="E69" s="235" t="str">
        <f t="shared" si="13"/>
        <v/>
      </c>
      <c r="F69" s="235" t="str">
        <f t="shared" si="14"/>
        <v/>
      </c>
      <c r="G69" s="235" t="str">
        <f t="shared" si="15"/>
        <v/>
      </c>
      <c r="H69" s="235" t="str">
        <f t="shared" si="16"/>
        <v/>
      </c>
      <c r="I69" s="235"/>
      <c r="J69" s="235"/>
      <c r="K69" s="294" t="str">
        <f t="shared" si="20"/>
        <v/>
      </c>
      <c r="L69" s="295" t="str">
        <f t="shared" si="21"/>
        <v/>
      </c>
      <c r="M69" s="265"/>
      <c r="N69" s="294" t="str">
        <f t="shared" ref="N69:N88" si="22">+IF(Y69="","",IF(INT(Y69),INT(Y69),"0"))</f>
        <v/>
      </c>
      <c r="O69" s="295" t="str">
        <f t="shared" ref="O69:O88" si="23">+IF(Y69="","",IF(Y69-INT(Y69),Y69-INT(Y69),""))</f>
        <v/>
      </c>
      <c r="P69" s="293"/>
      <c r="Q69" s="204"/>
      <c r="R69" s="391"/>
      <c r="S69" s="392"/>
      <c r="T69" s="373"/>
      <c r="U69" s="311"/>
      <c r="V69" s="185"/>
      <c r="W69" s="182"/>
    </row>
    <row r="70" spans="2:23" s="139" customFormat="1" ht="27" customHeight="1">
      <c r="B70" s="219" t="str">
        <f t="shared" si="19"/>
        <v/>
      </c>
      <c r="C70" s="236" t="str">
        <f t="shared" si="11"/>
        <v/>
      </c>
      <c r="D70" s="236" t="str">
        <f t="shared" si="12"/>
        <v/>
      </c>
      <c r="E70" s="236" t="str">
        <f t="shared" si="13"/>
        <v/>
      </c>
      <c r="F70" s="236" t="str">
        <f t="shared" si="14"/>
        <v/>
      </c>
      <c r="G70" s="236" t="str">
        <f t="shared" si="15"/>
        <v/>
      </c>
      <c r="H70" s="236" t="str">
        <f t="shared" si="16"/>
        <v/>
      </c>
      <c r="I70" s="236"/>
      <c r="J70" s="236"/>
      <c r="K70" s="270" t="str">
        <f t="shared" si="20"/>
        <v/>
      </c>
      <c r="L70" s="262" t="str">
        <f t="shared" si="21"/>
        <v/>
      </c>
      <c r="M70" s="266"/>
      <c r="N70" s="270" t="str">
        <f t="shared" si="22"/>
        <v/>
      </c>
      <c r="O70" s="262" t="str">
        <f t="shared" si="23"/>
        <v/>
      </c>
      <c r="P70" s="254"/>
      <c r="Q70" s="232"/>
      <c r="R70" s="393"/>
      <c r="S70" s="392"/>
      <c r="T70" s="373"/>
      <c r="U70" s="311"/>
      <c r="V70" s="185"/>
      <c r="W70" s="182"/>
    </row>
    <row r="71" spans="2:23" s="139" customFormat="1" ht="13.5" customHeight="1">
      <c r="B71" s="223" t="str">
        <f t="shared" si="19"/>
        <v/>
      </c>
      <c r="C71" s="237" t="str">
        <f t="shared" si="11"/>
        <v/>
      </c>
      <c r="D71" s="237" t="str">
        <f t="shared" si="12"/>
        <v/>
      </c>
      <c r="E71" s="237" t="str">
        <f t="shared" si="13"/>
        <v/>
      </c>
      <c r="F71" s="237" t="str">
        <f t="shared" si="14"/>
        <v/>
      </c>
      <c r="G71" s="237" t="str">
        <f t="shared" si="15"/>
        <v/>
      </c>
      <c r="H71" s="237" t="str">
        <f t="shared" si="16"/>
        <v/>
      </c>
      <c r="I71" s="237"/>
      <c r="J71" s="237"/>
      <c r="K71" s="294" t="str">
        <f t="shared" si="20"/>
        <v/>
      </c>
      <c r="L71" s="295" t="str">
        <f t="shared" si="21"/>
        <v/>
      </c>
      <c r="M71" s="259"/>
      <c r="N71" s="294" t="str">
        <f t="shared" si="22"/>
        <v/>
      </c>
      <c r="O71" s="295" t="str">
        <f t="shared" si="23"/>
        <v/>
      </c>
      <c r="P71" s="293"/>
      <c r="Q71" s="205"/>
      <c r="R71" s="394"/>
      <c r="S71" s="395"/>
      <c r="T71" s="396"/>
      <c r="U71" s="311"/>
      <c r="V71" s="185"/>
      <c r="W71" s="182"/>
    </row>
    <row r="72" spans="2:23" s="139" customFormat="1" ht="27" customHeight="1">
      <c r="B72" s="221" t="str">
        <f t="shared" si="19"/>
        <v/>
      </c>
      <c r="C72" s="234" t="str">
        <f t="shared" si="11"/>
        <v/>
      </c>
      <c r="D72" s="234" t="str">
        <f t="shared" si="12"/>
        <v/>
      </c>
      <c r="E72" s="234" t="str">
        <f t="shared" si="13"/>
        <v/>
      </c>
      <c r="F72" s="234" t="str">
        <f t="shared" si="14"/>
        <v/>
      </c>
      <c r="G72" s="234" t="str">
        <f t="shared" si="15"/>
        <v/>
      </c>
      <c r="H72" s="234" t="str">
        <f t="shared" si="16"/>
        <v/>
      </c>
      <c r="I72" s="234"/>
      <c r="J72" s="234"/>
      <c r="K72" s="270" t="str">
        <f t="shared" si="20"/>
        <v/>
      </c>
      <c r="L72" s="262" t="str">
        <f t="shared" si="21"/>
        <v/>
      </c>
      <c r="M72" s="264"/>
      <c r="N72" s="270" t="str">
        <f t="shared" si="22"/>
        <v/>
      </c>
      <c r="O72" s="262" t="str">
        <f t="shared" si="23"/>
        <v/>
      </c>
      <c r="P72" s="254"/>
      <c r="Q72" s="206"/>
      <c r="R72" s="382"/>
      <c r="S72" s="383"/>
      <c r="T72" s="384"/>
      <c r="U72" s="311"/>
      <c r="V72" s="185"/>
      <c r="W72" s="182"/>
    </row>
    <row r="73" spans="2:23" s="139" customFormat="1" ht="13.5" customHeight="1">
      <c r="B73" s="219" t="str">
        <f t="shared" si="19"/>
        <v/>
      </c>
      <c r="C73" s="235" t="str">
        <f t="shared" si="11"/>
        <v/>
      </c>
      <c r="D73" s="235" t="str">
        <f t="shared" si="12"/>
        <v/>
      </c>
      <c r="E73" s="235" t="str">
        <f t="shared" si="13"/>
        <v/>
      </c>
      <c r="F73" s="235" t="str">
        <f t="shared" si="14"/>
        <v/>
      </c>
      <c r="G73" s="235" t="str">
        <f t="shared" si="15"/>
        <v/>
      </c>
      <c r="H73" s="235" t="str">
        <f t="shared" si="16"/>
        <v/>
      </c>
      <c r="I73" s="235"/>
      <c r="J73" s="235"/>
      <c r="K73" s="294" t="str">
        <f t="shared" si="20"/>
        <v/>
      </c>
      <c r="L73" s="295" t="str">
        <f t="shared" si="21"/>
        <v/>
      </c>
      <c r="M73" s="265"/>
      <c r="N73" s="294" t="str">
        <f t="shared" si="22"/>
        <v/>
      </c>
      <c r="O73" s="295" t="str">
        <f t="shared" si="23"/>
        <v/>
      </c>
      <c r="P73" s="293"/>
      <c r="Q73" s="204"/>
      <c r="R73" s="391"/>
      <c r="S73" s="392"/>
      <c r="T73" s="373"/>
      <c r="U73" s="311"/>
      <c r="V73" s="185"/>
      <c r="W73" s="182"/>
    </row>
    <row r="74" spans="2:23" s="139" customFormat="1" ht="27" customHeight="1">
      <c r="B74" s="219" t="str">
        <f t="shared" si="19"/>
        <v/>
      </c>
      <c r="C74" s="236" t="str">
        <f t="shared" si="11"/>
        <v/>
      </c>
      <c r="D74" s="236" t="str">
        <f t="shared" si="12"/>
        <v/>
      </c>
      <c r="E74" s="236" t="str">
        <f t="shared" si="13"/>
        <v/>
      </c>
      <c r="F74" s="236" t="str">
        <f t="shared" si="14"/>
        <v/>
      </c>
      <c r="G74" s="236" t="str">
        <f t="shared" si="15"/>
        <v/>
      </c>
      <c r="H74" s="236" t="str">
        <f t="shared" si="16"/>
        <v/>
      </c>
      <c r="I74" s="236"/>
      <c r="J74" s="236"/>
      <c r="K74" s="270" t="str">
        <f t="shared" si="20"/>
        <v/>
      </c>
      <c r="L74" s="262" t="str">
        <f t="shared" si="21"/>
        <v/>
      </c>
      <c r="M74" s="266"/>
      <c r="N74" s="270" t="str">
        <f t="shared" si="22"/>
        <v/>
      </c>
      <c r="O74" s="262" t="str">
        <f t="shared" si="23"/>
        <v/>
      </c>
      <c r="P74" s="254"/>
      <c r="Q74" s="232"/>
      <c r="R74" s="393"/>
      <c r="S74" s="392"/>
      <c r="T74" s="373"/>
      <c r="U74" s="311"/>
      <c r="V74" s="185"/>
      <c r="W74" s="182"/>
    </row>
    <row r="75" spans="2:23" s="139" customFormat="1" ht="13.5" customHeight="1">
      <c r="B75" s="223" t="str">
        <f t="shared" si="19"/>
        <v/>
      </c>
      <c r="C75" s="237" t="str">
        <f t="shared" si="11"/>
        <v/>
      </c>
      <c r="D75" s="237" t="str">
        <f t="shared" si="12"/>
        <v/>
      </c>
      <c r="E75" s="237" t="str">
        <f t="shared" si="13"/>
        <v/>
      </c>
      <c r="F75" s="237" t="str">
        <f t="shared" si="14"/>
        <v/>
      </c>
      <c r="G75" s="237" t="str">
        <f t="shared" si="15"/>
        <v/>
      </c>
      <c r="H75" s="237" t="str">
        <f t="shared" si="16"/>
        <v/>
      </c>
      <c r="I75" s="237"/>
      <c r="J75" s="237"/>
      <c r="K75" s="294" t="str">
        <f t="shared" si="20"/>
        <v/>
      </c>
      <c r="L75" s="295" t="str">
        <f t="shared" si="21"/>
        <v/>
      </c>
      <c r="M75" s="259"/>
      <c r="N75" s="294" t="str">
        <f t="shared" si="22"/>
        <v/>
      </c>
      <c r="O75" s="295" t="str">
        <f t="shared" si="23"/>
        <v/>
      </c>
      <c r="P75" s="293"/>
      <c r="Q75" s="205"/>
      <c r="R75" s="394"/>
      <c r="S75" s="395"/>
      <c r="T75" s="396"/>
      <c r="U75" s="311"/>
      <c r="V75" s="185"/>
      <c r="W75" s="182"/>
    </row>
    <row r="76" spans="2:23" s="139" customFormat="1" ht="27" customHeight="1">
      <c r="B76" s="221" t="str">
        <f t="shared" si="19"/>
        <v/>
      </c>
      <c r="C76" s="234" t="str">
        <f t="shared" si="11"/>
        <v/>
      </c>
      <c r="D76" s="234" t="str">
        <f t="shared" si="12"/>
        <v/>
      </c>
      <c r="E76" s="234" t="str">
        <f t="shared" si="13"/>
        <v/>
      </c>
      <c r="F76" s="234" t="str">
        <f t="shared" si="14"/>
        <v/>
      </c>
      <c r="G76" s="234" t="str">
        <f t="shared" si="15"/>
        <v/>
      </c>
      <c r="H76" s="234" t="str">
        <f t="shared" si="16"/>
        <v/>
      </c>
      <c r="I76" s="234"/>
      <c r="J76" s="234"/>
      <c r="K76" s="270" t="str">
        <f t="shared" si="20"/>
        <v/>
      </c>
      <c r="L76" s="262" t="str">
        <f t="shared" si="21"/>
        <v/>
      </c>
      <c r="M76" s="264"/>
      <c r="N76" s="270" t="str">
        <f t="shared" si="22"/>
        <v/>
      </c>
      <c r="O76" s="262" t="str">
        <f t="shared" si="23"/>
        <v/>
      </c>
      <c r="P76" s="254"/>
      <c r="Q76" s="206"/>
      <c r="R76" s="382"/>
      <c r="S76" s="383"/>
      <c r="T76" s="384"/>
      <c r="U76" s="311"/>
      <c r="V76" s="185"/>
      <c r="W76" s="182"/>
    </row>
    <row r="77" spans="2:23" s="139" customFormat="1" ht="13.5" customHeight="1">
      <c r="B77" s="219" t="str">
        <f t="shared" si="19"/>
        <v/>
      </c>
      <c r="C77" s="235" t="str">
        <f t="shared" si="11"/>
        <v/>
      </c>
      <c r="D77" s="235" t="str">
        <f t="shared" si="12"/>
        <v/>
      </c>
      <c r="E77" s="235" t="str">
        <f t="shared" si="13"/>
        <v/>
      </c>
      <c r="F77" s="235" t="str">
        <f t="shared" si="14"/>
        <v/>
      </c>
      <c r="G77" s="235" t="str">
        <f t="shared" si="15"/>
        <v/>
      </c>
      <c r="H77" s="235" t="str">
        <f t="shared" si="16"/>
        <v/>
      </c>
      <c r="I77" s="235"/>
      <c r="J77" s="235"/>
      <c r="K77" s="294" t="str">
        <f t="shared" si="20"/>
        <v/>
      </c>
      <c r="L77" s="295" t="str">
        <f t="shared" si="21"/>
        <v/>
      </c>
      <c r="M77" s="265"/>
      <c r="N77" s="294" t="str">
        <f t="shared" si="22"/>
        <v/>
      </c>
      <c r="O77" s="295" t="str">
        <f t="shared" si="23"/>
        <v/>
      </c>
      <c r="P77" s="293"/>
      <c r="Q77" s="204"/>
      <c r="R77" s="391"/>
      <c r="S77" s="392"/>
      <c r="T77" s="373"/>
      <c r="U77" s="311"/>
      <c r="V77" s="185"/>
      <c r="W77" s="182"/>
    </row>
    <row r="78" spans="2:23" s="139" customFormat="1" ht="27" customHeight="1">
      <c r="B78" s="219" t="str">
        <f t="shared" si="19"/>
        <v/>
      </c>
      <c r="C78" s="236" t="str">
        <f t="shared" si="11"/>
        <v/>
      </c>
      <c r="D78" s="236" t="str">
        <f t="shared" si="12"/>
        <v/>
      </c>
      <c r="E78" s="236" t="str">
        <f t="shared" si="13"/>
        <v/>
      </c>
      <c r="F78" s="236" t="str">
        <f t="shared" si="14"/>
        <v/>
      </c>
      <c r="G78" s="236" t="str">
        <f t="shared" si="15"/>
        <v/>
      </c>
      <c r="H78" s="236" t="str">
        <f t="shared" si="16"/>
        <v/>
      </c>
      <c r="I78" s="236"/>
      <c r="J78" s="236"/>
      <c r="K78" s="270" t="str">
        <f t="shared" si="20"/>
        <v/>
      </c>
      <c r="L78" s="262" t="str">
        <f t="shared" si="21"/>
        <v/>
      </c>
      <c r="M78" s="266"/>
      <c r="N78" s="270" t="str">
        <f t="shared" si="22"/>
        <v/>
      </c>
      <c r="O78" s="262" t="str">
        <f t="shared" si="23"/>
        <v/>
      </c>
      <c r="P78" s="254"/>
      <c r="Q78" s="232"/>
      <c r="R78" s="393"/>
      <c r="S78" s="392"/>
      <c r="T78" s="373"/>
      <c r="U78" s="311"/>
      <c r="V78" s="185"/>
      <c r="W78" s="182"/>
    </row>
    <row r="79" spans="2:23" s="139" customFormat="1" ht="13.5" customHeight="1">
      <c r="B79" s="223" t="str">
        <f t="shared" si="19"/>
        <v/>
      </c>
      <c r="C79" s="237" t="str">
        <f t="shared" si="11"/>
        <v/>
      </c>
      <c r="D79" s="237" t="str">
        <f t="shared" si="12"/>
        <v/>
      </c>
      <c r="E79" s="237" t="str">
        <f t="shared" si="13"/>
        <v/>
      </c>
      <c r="F79" s="237" t="str">
        <f t="shared" si="14"/>
        <v/>
      </c>
      <c r="G79" s="237" t="str">
        <f t="shared" si="15"/>
        <v/>
      </c>
      <c r="H79" s="237" t="str">
        <f t="shared" si="16"/>
        <v/>
      </c>
      <c r="I79" s="237"/>
      <c r="J79" s="237"/>
      <c r="K79" s="294" t="str">
        <f t="shared" si="20"/>
        <v/>
      </c>
      <c r="L79" s="295" t="str">
        <f t="shared" si="21"/>
        <v/>
      </c>
      <c r="M79" s="259"/>
      <c r="N79" s="294" t="str">
        <f t="shared" si="22"/>
        <v/>
      </c>
      <c r="O79" s="295" t="str">
        <f t="shared" si="23"/>
        <v/>
      </c>
      <c r="P79" s="293"/>
      <c r="Q79" s="205"/>
      <c r="R79" s="394"/>
      <c r="S79" s="395"/>
      <c r="T79" s="396"/>
      <c r="U79" s="311"/>
      <c r="V79" s="185"/>
      <c r="W79" s="182"/>
    </row>
    <row r="80" spans="2:23" s="139" customFormat="1" ht="27" customHeight="1">
      <c r="B80" s="221" t="str">
        <f t="shared" si="19"/>
        <v/>
      </c>
      <c r="C80" s="234" t="str">
        <f t="shared" si="11"/>
        <v/>
      </c>
      <c r="D80" s="234" t="str">
        <f t="shared" si="12"/>
        <v/>
      </c>
      <c r="E80" s="234" t="str">
        <f t="shared" si="13"/>
        <v/>
      </c>
      <c r="F80" s="234" t="str">
        <f t="shared" si="14"/>
        <v/>
      </c>
      <c r="G80" s="234" t="str">
        <f t="shared" si="15"/>
        <v/>
      </c>
      <c r="H80" s="234" t="str">
        <f t="shared" si="16"/>
        <v/>
      </c>
      <c r="I80" s="234"/>
      <c r="J80" s="234"/>
      <c r="K80" s="270" t="str">
        <f t="shared" si="20"/>
        <v/>
      </c>
      <c r="L80" s="262" t="str">
        <f t="shared" si="21"/>
        <v/>
      </c>
      <c r="M80" s="264"/>
      <c r="N80" s="270" t="str">
        <f t="shared" si="22"/>
        <v/>
      </c>
      <c r="O80" s="262" t="str">
        <f t="shared" si="23"/>
        <v/>
      </c>
      <c r="P80" s="254"/>
      <c r="Q80" s="206"/>
      <c r="R80" s="382"/>
      <c r="S80" s="383"/>
      <c r="T80" s="384"/>
      <c r="U80" s="311"/>
      <c r="V80" s="185"/>
      <c r="W80" s="182"/>
    </row>
    <row r="81" spans="2:23" s="139" customFormat="1" ht="13.5" customHeight="1">
      <c r="B81" s="219" t="str">
        <f t="shared" si="19"/>
        <v/>
      </c>
      <c r="C81" s="235" t="str">
        <f t="shared" si="11"/>
        <v/>
      </c>
      <c r="D81" s="235" t="str">
        <f t="shared" si="12"/>
        <v/>
      </c>
      <c r="E81" s="235" t="str">
        <f t="shared" si="13"/>
        <v/>
      </c>
      <c r="F81" s="235" t="str">
        <f t="shared" si="14"/>
        <v/>
      </c>
      <c r="G81" s="235" t="str">
        <f t="shared" si="15"/>
        <v/>
      </c>
      <c r="H81" s="235" t="str">
        <f t="shared" si="16"/>
        <v/>
      </c>
      <c r="I81" s="235"/>
      <c r="J81" s="235"/>
      <c r="K81" s="294" t="str">
        <f t="shared" si="20"/>
        <v/>
      </c>
      <c r="L81" s="295" t="str">
        <f t="shared" si="21"/>
        <v/>
      </c>
      <c r="M81" s="265"/>
      <c r="N81" s="294" t="str">
        <f t="shared" si="22"/>
        <v/>
      </c>
      <c r="O81" s="295" t="str">
        <f t="shared" si="23"/>
        <v/>
      </c>
      <c r="P81" s="293"/>
      <c r="Q81" s="204"/>
      <c r="R81" s="391"/>
      <c r="S81" s="392"/>
      <c r="T81" s="373"/>
      <c r="U81" s="311"/>
      <c r="V81" s="185"/>
      <c r="W81" s="182"/>
    </row>
    <row r="82" spans="2:23" s="139" customFormat="1" ht="27" customHeight="1">
      <c r="B82" s="219" t="str">
        <f t="shared" si="19"/>
        <v/>
      </c>
      <c r="C82" s="236" t="str">
        <f t="shared" si="11"/>
        <v/>
      </c>
      <c r="D82" s="236" t="str">
        <f t="shared" si="12"/>
        <v/>
      </c>
      <c r="E82" s="236" t="str">
        <f t="shared" si="13"/>
        <v/>
      </c>
      <c r="F82" s="236" t="str">
        <f t="shared" si="14"/>
        <v/>
      </c>
      <c r="G82" s="236" t="str">
        <f t="shared" si="15"/>
        <v/>
      </c>
      <c r="H82" s="236" t="str">
        <f t="shared" si="16"/>
        <v/>
      </c>
      <c r="I82" s="236"/>
      <c r="J82" s="236"/>
      <c r="K82" s="270" t="str">
        <f t="shared" si="20"/>
        <v/>
      </c>
      <c r="L82" s="262" t="str">
        <f t="shared" si="21"/>
        <v/>
      </c>
      <c r="M82" s="266"/>
      <c r="N82" s="270" t="str">
        <f t="shared" si="22"/>
        <v/>
      </c>
      <c r="O82" s="262" t="str">
        <f t="shared" si="23"/>
        <v/>
      </c>
      <c r="P82" s="254"/>
      <c r="Q82" s="232"/>
      <c r="R82" s="393"/>
      <c r="S82" s="392"/>
      <c r="T82" s="373"/>
      <c r="U82" s="311"/>
      <c r="V82" s="185"/>
      <c r="W82" s="182"/>
    </row>
    <row r="83" spans="2:23" s="139" customFormat="1" ht="13.5" customHeight="1">
      <c r="B83" s="223" t="str">
        <f t="shared" si="19"/>
        <v/>
      </c>
      <c r="C83" s="237" t="str">
        <f t="shared" si="11"/>
        <v/>
      </c>
      <c r="D83" s="237" t="str">
        <f t="shared" si="12"/>
        <v/>
      </c>
      <c r="E83" s="237" t="str">
        <f t="shared" si="13"/>
        <v/>
      </c>
      <c r="F83" s="237" t="str">
        <f t="shared" si="14"/>
        <v/>
      </c>
      <c r="G83" s="237" t="str">
        <f t="shared" si="15"/>
        <v/>
      </c>
      <c r="H83" s="237" t="str">
        <f t="shared" si="16"/>
        <v/>
      </c>
      <c r="I83" s="237"/>
      <c r="J83" s="237"/>
      <c r="K83" s="294" t="str">
        <f t="shared" si="20"/>
        <v/>
      </c>
      <c r="L83" s="295" t="str">
        <f t="shared" si="21"/>
        <v/>
      </c>
      <c r="M83" s="259"/>
      <c r="N83" s="294" t="str">
        <f t="shared" si="22"/>
        <v/>
      </c>
      <c r="O83" s="295" t="str">
        <f t="shared" si="23"/>
        <v/>
      </c>
      <c r="P83" s="293"/>
      <c r="Q83" s="205"/>
      <c r="R83" s="394"/>
      <c r="S83" s="395"/>
      <c r="T83" s="396"/>
      <c r="U83" s="311"/>
      <c r="V83" s="185"/>
      <c r="W83" s="182"/>
    </row>
    <row r="84" spans="2:23" s="139" customFormat="1" ht="27" customHeight="1">
      <c r="B84" s="219" t="str">
        <f t="shared" si="19"/>
        <v/>
      </c>
      <c r="C84" s="234" t="str">
        <f t="shared" si="11"/>
        <v/>
      </c>
      <c r="D84" s="234" t="str">
        <f t="shared" si="12"/>
        <v/>
      </c>
      <c r="E84" s="234" t="str">
        <f t="shared" si="13"/>
        <v/>
      </c>
      <c r="F84" s="234" t="str">
        <f t="shared" si="14"/>
        <v/>
      </c>
      <c r="G84" s="234" t="str">
        <f t="shared" si="15"/>
        <v/>
      </c>
      <c r="H84" s="234" t="str">
        <f t="shared" si="16"/>
        <v/>
      </c>
      <c r="I84" s="234"/>
      <c r="J84" s="234"/>
      <c r="K84" s="270" t="str">
        <f t="shared" si="20"/>
        <v/>
      </c>
      <c r="L84" s="262" t="str">
        <f t="shared" si="21"/>
        <v/>
      </c>
      <c r="M84" s="264"/>
      <c r="N84" s="270" t="str">
        <f t="shared" si="22"/>
        <v/>
      </c>
      <c r="O84" s="262" t="str">
        <f t="shared" si="23"/>
        <v/>
      </c>
      <c r="P84" s="254"/>
      <c r="Q84" s="206"/>
      <c r="R84" s="382"/>
      <c r="S84" s="383"/>
      <c r="T84" s="384"/>
      <c r="U84" s="311"/>
      <c r="V84" s="185"/>
      <c r="W84" s="182"/>
    </row>
    <row r="85" spans="2:23" s="139" customFormat="1" ht="13.5" customHeight="1">
      <c r="B85" s="223" t="str">
        <f t="shared" si="19"/>
        <v/>
      </c>
      <c r="C85" s="235" t="str">
        <f t="shared" si="11"/>
        <v/>
      </c>
      <c r="D85" s="235" t="str">
        <f t="shared" si="12"/>
        <v/>
      </c>
      <c r="E85" s="235" t="str">
        <f t="shared" si="13"/>
        <v/>
      </c>
      <c r="F85" s="235" t="str">
        <f t="shared" si="14"/>
        <v/>
      </c>
      <c r="G85" s="235" t="str">
        <f t="shared" si="15"/>
        <v/>
      </c>
      <c r="H85" s="235" t="str">
        <f t="shared" si="16"/>
        <v/>
      </c>
      <c r="I85" s="235"/>
      <c r="J85" s="235"/>
      <c r="K85" s="294" t="str">
        <f t="shared" si="20"/>
        <v/>
      </c>
      <c r="L85" s="295" t="str">
        <f t="shared" si="21"/>
        <v/>
      </c>
      <c r="M85" s="265"/>
      <c r="N85" s="294" t="str">
        <f t="shared" si="22"/>
        <v/>
      </c>
      <c r="O85" s="295" t="str">
        <f t="shared" si="23"/>
        <v/>
      </c>
      <c r="P85" s="293"/>
      <c r="Q85" s="204"/>
      <c r="R85" s="391"/>
      <c r="S85" s="392"/>
      <c r="T85" s="373"/>
      <c r="U85" s="311"/>
      <c r="V85" s="185"/>
      <c r="W85" s="182"/>
    </row>
    <row r="86" spans="2:23" s="139" customFormat="1" ht="27" customHeight="1">
      <c r="B86" s="221" t="str">
        <f t="shared" si="19"/>
        <v/>
      </c>
      <c r="C86" s="236" t="str">
        <f t="shared" si="11"/>
        <v/>
      </c>
      <c r="D86" s="236" t="str">
        <f t="shared" si="12"/>
        <v/>
      </c>
      <c r="E86" s="236" t="str">
        <f t="shared" si="13"/>
        <v/>
      </c>
      <c r="F86" s="236" t="str">
        <f t="shared" si="14"/>
        <v/>
      </c>
      <c r="G86" s="236" t="str">
        <f t="shared" si="15"/>
        <v/>
      </c>
      <c r="H86" s="236" t="str">
        <f t="shared" si="16"/>
        <v/>
      </c>
      <c r="I86" s="236"/>
      <c r="J86" s="236"/>
      <c r="K86" s="270" t="str">
        <f t="shared" si="20"/>
        <v/>
      </c>
      <c r="L86" s="262" t="str">
        <f t="shared" si="21"/>
        <v/>
      </c>
      <c r="M86" s="266"/>
      <c r="N86" s="270" t="str">
        <f t="shared" si="22"/>
        <v/>
      </c>
      <c r="O86" s="262" t="str">
        <f t="shared" si="23"/>
        <v/>
      </c>
      <c r="P86" s="254"/>
      <c r="Q86" s="232"/>
      <c r="R86" s="393"/>
      <c r="S86" s="392"/>
      <c r="T86" s="373"/>
      <c r="U86" s="311"/>
      <c r="V86" s="185"/>
      <c r="W86" s="182"/>
    </row>
    <row r="87" spans="2:23" s="139" customFormat="1" ht="13.5" customHeight="1">
      <c r="B87" s="219" t="str">
        <f t="shared" si="19"/>
        <v/>
      </c>
      <c r="C87" s="237" t="str">
        <f t="shared" si="11"/>
        <v/>
      </c>
      <c r="D87" s="237" t="str">
        <f t="shared" si="12"/>
        <v/>
      </c>
      <c r="E87" s="237" t="str">
        <f t="shared" si="13"/>
        <v/>
      </c>
      <c r="F87" s="237" t="str">
        <f t="shared" si="14"/>
        <v/>
      </c>
      <c r="G87" s="237" t="str">
        <f t="shared" si="15"/>
        <v/>
      </c>
      <c r="H87" s="237" t="str">
        <f t="shared" si="16"/>
        <v/>
      </c>
      <c r="I87" s="237"/>
      <c r="J87" s="237"/>
      <c r="K87" s="294" t="str">
        <f t="shared" si="20"/>
        <v/>
      </c>
      <c r="L87" s="295" t="str">
        <f t="shared" si="21"/>
        <v/>
      </c>
      <c r="M87" s="259"/>
      <c r="N87" s="294" t="str">
        <f t="shared" si="22"/>
        <v/>
      </c>
      <c r="O87" s="295" t="str">
        <f t="shared" si="23"/>
        <v/>
      </c>
      <c r="P87" s="293"/>
      <c r="Q87" s="205"/>
      <c r="R87" s="394"/>
      <c r="S87" s="395"/>
      <c r="T87" s="396"/>
      <c r="U87" s="311"/>
      <c r="V87" s="185"/>
      <c r="W87" s="182"/>
    </row>
    <row r="88" spans="2:23" s="139" customFormat="1" ht="27" customHeight="1" thickBot="1">
      <c r="B88" s="225" t="str">
        <f t="shared" si="19"/>
        <v/>
      </c>
      <c r="C88" s="238" t="str">
        <f t="shared" si="11"/>
        <v/>
      </c>
      <c r="D88" s="238" t="str">
        <f t="shared" si="12"/>
        <v/>
      </c>
      <c r="E88" s="238" t="str">
        <f t="shared" si="13"/>
        <v/>
      </c>
      <c r="F88" s="238" t="str">
        <f t="shared" si="14"/>
        <v/>
      </c>
      <c r="G88" s="238" t="str">
        <f t="shared" si="15"/>
        <v/>
      </c>
      <c r="H88" s="238" t="str">
        <f t="shared" si="16"/>
        <v/>
      </c>
      <c r="I88" s="238"/>
      <c r="J88" s="238"/>
      <c r="K88" s="269" t="str">
        <f t="shared" si="20"/>
        <v/>
      </c>
      <c r="L88" s="261" t="str">
        <f t="shared" si="21"/>
        <v/>
      </c>
      <c r="M88" s="267"/>
      <c r="N88" s="269" t="str">
        <f t="shared" si="22"/>
        <v/>
      </c>
      <c r="O88" s="261" t="str">
        <f t="shared" si="23"/>
        <v/>
      </c>
      <c r="P88" s="296"/>
      <c r="Q88" s="169"/>
      <c r="R88" s="361"/>
      <c r="S88" s="362"/>
      <c r="T88" s="363"/>
      <c r="U88" s="311"/>
      <c r="V88" s="185"/>
      <c r="W88" s="182"/>
    </row>
    <row r="89" spans="2:23" s="139" customFormat="1" ht="15.75" customHeight="1">
      <c r="B89" s="152"/>
      <c r="C89" s="152"/>
      <c r="D89" s="152"/>
      <c r="E89" s="152"/>
      <c r="F89" s="152"/>
      <c r="G89" s="152"/>
      <c r="H89" s="152"/>
      <c r="I89" s="152"/>
      <c r="J89" s="152"/>
      <c r="K89" s="153"/>
      <c r="L89" s="153"/>
      <c r="M89" s="305">
        <f ca="1">IF(ISERROR(OFFSET(L89,-30,1,1,1)),1,IF(OFFSET(L89,-30,1,1,1)=0,2,OFFSET(L89,-30,1,1,1)+1))</f>
        <v>2</v>
      </c>
      <c r="N89" s="154"/>
      <c r="O89" s="154"/>
      <c r="P89" s="154"/>
      <c r="Q89" s="154"/>
      <c r="R89" s="154"/>
      <c r="S89" s="154"/>
      <c r="T89" s="154"/>
      <c r="U89" s="311"/>
      <c r="V89" s="185">
        <f>ROW()</f>
        <v>89</v>
      </c>
      <c r="W89" s="182"/>
    </row>
    <row r="90" spans="2:23" s="139" customFormat="1" ht="16.5" customHeight="1">
      <c r="B90" s="152"/>
      <c r="C90" s="152"/>
      <c r="D90" s="152"/>
      <c r="E90" s="152"/>
      <c r="F90" s="152"/>
      <c r="G90" s="152"/>
      <c r="H90" s="152"/>
      <c r="I90" s="152"/>
      <c r="J90" s="152"/>
      <c r="K90" s="153"/>
      <c r="L90" s="153"/>
      <c r="M90" s="154"/>
      <c r="N90" s="154"/>
      <c r="O90" s="154"/>
      <c r="P90" s="154"/>
      <c r="Q90" s="154"/>
      <c r="R90" s="154"/>
      <c r="S90" s="154"/>
      <c r="T90" s="154"/>
      <c r="U90" s="311"/>
      <c r="V90" s="185"/>
      <c r="W90" s="182"/>
    </row>
  </sheetData>
  <mergeCells count="68">
    <mergeCell ref="K64:L64"/>
    <mergeCell ref="R66:T66"/>
    <mergeCell ref="N64:O64"/>
    <mergeCell ref="R48:T48"/>
    <mergeCell ref="R49:T49"/>
    <mergeCell ref="R50:T50"/>
    <mergeCell ref="R51:T51"/>
    <mergeCell ref="R52:T52"/>
    <mergeCell ref="P5:T5"/>
    <mergeCell ref="P33:T33"/>
    <mergeCell ref="R54:T54"/>
    <mergeCell ref="R55:T55"/>
    <mergeCell ref="R46:T46"/>
    <mergeCell ref="R42:T42"/>
    <mergeCell ref="R43:T43"/>
    <mergeCell ref="R44:T44"/>
    <mergeCell ref="R37:T37"/>
    <mergeCell ref="R38:T38"/>
    <mergeCell ref="R39:T39"/>
    <mergeCell ref="R40:T40"/>
    <mergeCell ref="R47:T47"/>
    <mergeCell ref="K3:M3"/>
    <mergeCell ref="R85:T85"/>
    <mergeCell ref="R73:T73"/>
    <mergeCell ref="R74:T74"/>
    <mergeCell ref="R76:T76"/>
    <mergeCell ref="R69:T69"/>
    <mergeCell ref="R70:T70"/>
    <mergeCell ref="R71:T71"/>
    <mergeCell ref="R77:T77"/>
    <mergeCell ref="R53:T53"/>
    <mergeCell ref="R65:T65"/>
    <mergeCell ref="R56:T56"/>
    <mergeCell ref="R57:T57"/>
    <mergeCell ref="R45:T45"/>
    <mergeCell ref="R41:T41"/>
    <mergeCell ref="R68:T68"/>
    <mergeCell ref="N34:O34"/>
    <mergeCell ref="R88:T88"/>
    <mergeCell ref="R81:T81"/>
    <mergeCell ref="R82:T82"/>
    <mergeCell ref="R83:T83"/>
    <mergeCell ref="R84:T84"/>
    <mergeCell ref="R86:T86"/>
    <mergeCell ref="R87:T87"/>
    <mergeCell ref="R78:T78"/>
    <mergeCell ref="R79:T79"/>
    <mergeCell ref="R80:T80"/>
    <mergeCell ref="R75:T75"/>
    <mergeCell ref="R72:T72"/>
    <mergeCell ref="R67:T67"/>
    <mergeCell ref="Q64:T64"/>
    <mergeCell ref="B64:J64"/>
    <mergeCell ref="R58:T58"/>
    <mergeCell ref="N8:T28"/>
    <mergeCell ref="H10:M10"/>
    <mergeCell ref="H8:M8"/>
    <mergeCell ref="H12:M13"/>
    <mergeCell ref="H14:M15"/>
    <mergeCell ref="H16:M16"/>
    <mergeCell ref="B62:F62"/>
    <mergeCell ref="B32:F32"/>
    <mergeCell ref="R35:T35"/>
    <mergeCell ref="R36:T36"/>
    <mergeCell ref="Q34:T34"/>
    <mergeCell ref="B34:J34"/>
    <mergeCell ref="H32:Q32"/>
    <mergeCell ref="K34:L34"/>
  </mergeCells>
  <phoneticPr fontId="2"/>
  <pageMargins left="0" right="0" top="0.59055118110236227" bottom="0" header="0.31496062992125984" footer="0"/>
  <pageSetup paperSize="9" scale="97" orientation="landscape" r:id="rId1"/>
  <headerFooter alignWithMargins="0"/>
  <rowBreaks count="1" manualBreakCount="1">
    <brk id="30" max="1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86"/>
  <sheetViews>
    <sheetView view="pageBreakPreview" zoomScale="75" zoomScaleNormal="100" zoomScaleSheetLayoutView="75" workbookViewId="0">
      <selection activeCell="Q49" sqref="Q49"/>
    </sheetView>
  </sheetViews>
  <sheetFormatPr defaultRowHeight="14.25"/>
  <cols>
    <col min="1" max="1" width="3.75" style="112" customWidth="1"/>
    <col min="2" max="2" width="27.375" style="112" customWidth="1"/>
    <col min="3" max="3" width="25.25" style="112" customWidth="1"/>
    <col min="4" max="4" width="11.625" style="112" customWidth="1"/>
    <col min="5" max="5" width="5.875" style="112" customWidth="1"/>
    <col min="6" max="6" width="14.625" style="112" customWidth="1"/>
    <col min="7" max="7" width="13.375" style="112" customWidth="1"/>
    <col min="8" max="8" width="4.75" style="112" customWidth="1"/>
    <col min="9" max="9" width="18.625" style="112" customWidth="1"/>
    <col min="10" max="10" width="0" style="112" hidden="1" customWidth="1"/>
    <col min="11" max="11" width="13.25" style="112" customWidth="1"/>
    <col min="12" max="12" width="23.75" style="112" customWidth="1"/>
    <col min="13" max="13" width="3.625" style="112" customWidth="1"/>
    <col min="14" max="16384" width="9" style="112"/>
  </cols>
  <sheetData>
    <row r="1" spans="1:17" ht="15" customHeight="1" thickBot="1">
      <c r="A1" s="138"/>
      <c r="B1" s="113"/>
      <c r="C1" s="113"/>
      <c r="D1" s="140"/>
      <c r="E1" s="140"/>
      <c r="F1" s="140"/>
      <c r="G1" s="140"/>
      <c r="H1" s="140"/>
      <c r="I1" s="114"/>
      <c r="J1" s="114" t="s">
        <v>271</v>
      </c>
      <c r="K1" s="114"/>
      <c r="L1" s="115"/>
      <c r="M1" s="297"/>
    </row>
    <row r="2" spans="1:17" ht="15" customHeight="1">
      <c r="A2" s="138"/>
      <c r="B2" s="239" t="s">
        <v>276</v>
      </c>
      <c r="C2" s="415"/>
      <c r="D2" s="416"/>
      <c r="E2" s="416"/>
      <c r="F2" s="416"/>
      <c r="G2" s="416"/>
      <c r="H2" s="416"/>
      <c r="I2" s="416"/>
      <c r="J2" s="120" t="s">
        <v>272</v>
      </c>
      <c r="K2" s="121"/>
      <c r="L2" s="245"/>
      <c r="M2" s="297"/>
    </row>
    <row r="3" spans="1:17" ht="28.5" customHeight="1" thickBot="1">
      <c r="A3" s="138"/>
      <c r="B3" s="156" t="s">
        <v>277</v>
      </c>
      <c r="C3" s="413"/>
      <c r="D3" s="414"/>
      <c r="E3" s="414"/>
      <c r="F3" s="414"/>
      <c r="G3" s="414"/>
      <c r="H3" s="414"/>
      <c r="I3" s="414"/>
      <c r="J3" s="157" t="s">
        <v>273</v>
      </c>
      <c r="K3" s="158"/>
      <c r="L3" s="159"/>
      <c r="M3" s="297"/>
    </row>
    <row r="4" spans="1:17" ht="27" customHeight="1" thickBot="1">
      <c r="A4" s="138"/>
      <c r="B4" s="114"/>
      <c r="C4" s="114"/>
      <c r="D4" s="114"/>
      <c r="E4" s="114"/>
      <c r="F4" s="123"/>
      <c r="G4" s="124"/>
      <c r="H4" s="124"/>
      <c r="I4" s="114"/>
      <c r="J4" s="114" t="s">
        <v>274</v>
      </c>
      <c r="K4" s="122"/>
      <c r="L4" s="114"/>
      <c r="M4" s="297"/>
    </row>
    <row r="5" spans="1:17" ht="21.75" customHeight="1">
      <c r="A5" s="138"/>
      <c r="B5" s="411" t="s">
        <v>176</v>
      </c>
      <c r="C5" s="412"/>
      <c r="D5" s="422" t="s">
        <v>202</v>
      </c>
      <c r="E5" s="423"/>
      <c r="F5" s="160" t="s">
        <v>177</v>
      </c>
      <c r="G5" s="422" t="s">
        <v>178</v>
      </c>
      <c r="H5" s="423"/>
      <c r="I5" s="320" t="s">
        <v>156</v>
      </c>
      <c r="J5" s="320"/>
      <c r="K5" s="401" t="s">
        <v>179</v>
      </c>
      <c r="L5" s="402"/>
      <c r="M5" s="298"/>
    </row>
    <row r="6" spans="1:17" ht="15" customHeight="1">
      <c r="A6" s="138"/>
      <c r="B6" s="403"/>
      <c r="C6" s="417"/>
      <c r="D6" s="282" t="str">
        <f>+IF(O6="","",IF(O6&gt;0,INT(O6),IF(O6&lt;=-1,ROUNDDOWN(O6,0),IF(O6=0,"","-0"))))</f>
        <v/>
      </c>
      <c r="E6" s="274" t="str">
        <f>+IF(OR(O6="",Q6=0),"",Q6)</f>
        <v/>
      </c>
      <c r="F6" s="271"/>
      <c r="G6" s="286" t="str">
        <f>+IF(OR(P8="",F8="式"),"",IF(INT(P6),INT(P6),"0"))</f>
        <v/>
      </c>
      <c r="H6" s="278" t="str">
        <f>+IF(OR(P8="",F8="式"),"",IF(P6-INT(P6),P6-INT(P6),""))</f>
        <v/>
      </c>
      <c r="I6" s="176" t="str">
        <f>IF(O6="","",O6*P6)</f>
        <v/>
      </c>
      <c r="J6" s="290"/>
      <c r="K6" s="246"/>
      <c r="L6" s="170"/>
      <c r="M6" s="297"/>
      <c r="Q6" s="112">
        <f>ABS(O6)-INT(ABS(O6))</f>
        <v>0</v>
      </c>
    </row>
    <row r="7" spans="1:17" ht="15" customHeight="1">
      <c r="A7" s="138"/>
      <c r="B7" s="405"/>
      <c r="C7" s="418"/>
      <c r="D7" s="283" t="str">
        <f t="shared" ref="D7:D9" si="0">+IF(O7="","",IF(O7&gt;0,INT(O7),IF(O7&lt;=-1,ROUNDDOWN(O7,0),IF(O7=0,"","-0"))))</f>
        <v/>
      </c>
      <c r="E7" s="275" t="str">
        <f t="shared" ref="E7:E9" si="1">+IF(OR(O7="",Q7=0),"",Q7)</f>
        <v/>
      </c>
      <c r="F7" s="272"/>
      <c r="G7" s="287" t="str">
        <f>+IF(OR(P7="",F7="式"),"",IF(INT(P7),INT(P7),"0"))</f>
        <v/>
      </c>
      <c r="H7" s="279" t="str">
        <f>+IF(OR(P7="",F7="式"),"",IF(P7-INT(P7),P7-INT(P7),""))</f>
        <v/>
      </c>
      <c r="I7" s="177" t="str">
        <f t="shared" ref="I7:I41" si="2">IF(O7="","",O7*P7)</f>
        <v/>
      </c>
      <c r="J7" s="291"/>
      <c r="K7" s="247" t="s">
        <v>275</v>
      </c>
      <c r="L7" s="171"/>
      <c r="M7" s="297"/>
      <c r="Q7" s="112">
        <f t="shared" ref="Q7:Q41" si="3">ABS(O7)-INT(ABS(O7))</f>
        <v>0</v>
      </c>
    </row>
    <row r="8" spans="1:17" ht="15" customHeight="1">
      <c r="A8" s="138"/>
      <c r="B8" s="407"/>
      <c r="C8" s="419"/>
      <c r="D8" s="284" t="str">
        <f t="shared" si="0"/>
        <v/>
      </c>
      <c r="E8" s="276" t="str">
        <f t="shared" si="1"/>
        <v/>
      </c>
      <c r="F8" s="273"/>
      <c r="G8" s="288" t="str">
        <f>+IF(OR(P8="",F8="式"),"",IF(INT(P8),INT(P8),"0"))</f>
        <v/>
      </c>
      <c r="H8" s="280" t="str">
        <f>+IF(OR(P8="",F8="式"),"",IF(P8-INT(P8),P8-INT(P8),""))</f>
        <v/>
      </c>
      <c r="I8" s="178" t="str">
        <f t="shared" si="2"/>
        <v/>
      </c>
      <c r="J8" s="292"/>
      <c r="K8" s="248" t="s">
        <v>275</v>
      </c>
      <c r="L8" s="249"/>
      <c r="M8" s="297"/>
      <c r="Q8" s="112">
        <f t="shared" si="3"/>
        <v>0</v>
      </c>
    </row>
    <row r="9" spans="1:17" ht="15" customHeight="1">
      <c r="A9" s="138"/>
      <c r="B9" s="403"/>
      <c r="C9" s="404"/>
      <c r="D9" s="282" t="str">
        <f t="shared" si="0"/>
        <v/>
      </c>
      <c r="E9" s="274" t="str">
        <f t="shared" si="1"/>
        <v/>
      </c>
      <c r="F9" s="172"/>
      <c r="G9" s="286" t="str">
        <f>+IF(OR(P11="",F11="式"),"",IF(INT(P9),INT(P9),"0"))</f>
        <v/>
      </c>
      <c r="H9" s="278" t="str">
        <f>+IF(OR(P11="",F11="式"),"",IF(P9-INT(P9),P9-INT(P9),""))</f>
        <v/>
      </c>
      <c r="I9" s="176" t="str">
        <f t="shared" si="2"/>
        <v/>
      </c>
      <c r="J9" s="127"/>
      <c r="K9" s="246" t="s">
        <v>275</v>
      </c>
      <c r="L9" s="170"/>
      <c r="M9" s="297"/>
      <c r="Q9" s="112">
        <f t="shared" si="3"/>
        <v>0</v>
      </c>
    </row>
    <row r="10" spans="1:17" ht="15" customHeight="1">
      <c r="A10" s="138"/>
      <c r="B10" s="405"/>
      <c r="C10" s="406"/>
      <c r="D10" s="283" t="str">
        <f t="shared" ref="D10:D41" si="4">+IF(O10="","",IF(O10&gt;0,INT(O10),IF(O10&lt;=-1,ROUNDDOWN(O10,0),IF(O10=0,"","-0"))))</f>
        <v/>
      </c>
      <c r="E10" s="275" t="str">
        <f t="shared" ref="E10:E41" si="5">+IF(OR(O10="",Q10=0),"",Q10)</f>
        <v/>
      </c>
      <c r="F10" s="173"/>
      <c r="G10" s="287" t="str">
        <f>+IF(OR(P10="",F10="式"),"",IF(INT(P10),INT(P10),"0"))</f>
        <v/>
      </c>
      <c r="H10" s="279" t="str">
        <f>+IF(OR(P10="",F10="式"),"",IF(P10-INT(P10),P10-INT(P10),""))</f>
        <v/>
      </c>
      <c r="I10" s="177" t="str">
        <f t="shared" si="2"/>
        <v/>
      </c>
      <c r="J10" s="155"/>
      <c r="K10" s="247" t="s">
        <v>275</v>
      </c>
      <c r="L10" s="171"/>
      <c r="M10" s="297"/>
      <c r="Q10" s="112">
        <f t="shared" si="3"/>
        <v>0</v>
      </c>
    </row>
    <row r="11" spans="1:17" ht="15" customHeight="1">
      <c r="A11" s="138"/>
      <c r="B11" s="407"/>
      <c r="C11" s="408"/>
      <c r="D11" s="284" t="str">
        <f t="shared" si="4"/>
        <v/>
      </c>
      <c r="E11" s="276" t="str">
        <f t="shared" si="5"/>
        <v/>
      </c>
      <c r="F11" s="174"/>
      <c r="G11" s="288" t="str">
        <f>+IF(OR(P11="",F11="式"),"",IF(INT(P11),INT(P11),"0"))</f>
        <v/>
      </c>
      <c r="H11" s="280" t="str">
        <f>+IF(OR(P11="",F11="式"),"",IF(P11-INT(P11),P11-INT(P11),""))</f>
        <v/>
      </c>
      <c r="I11" s="178" t="str">
        <f t="shared" si="2"/>
        <v/>
      </c>
      <c r="J11" s="126"/>
      <c r="K11" s="248" t="s">
        <v>275</v>
      </c>
      <c r="L11" s="249"/>
      <c r="M11" s="297"/>
      <c r="Q11" s="112">
        <f t="shared" si="3"/>
        <v>0</v>
      </c>
    </row>
    <row r="12" spans="1:17" ht="15" customHeight="1">
      <c r="A12" s="138"/>
      <c r="B12" s="403"/>
      <c r="C12" s="404"/>
      <c r="D12" s="282" t="str">
        <f t="shared" si="4"/>
        <v/>
      </c>
      <c r="E12" s="274" t="str">
        <f t="shared" si="5"/>
        <v/>
      </c>
      <c r="F12" s="172"/>
      <c r="G12" s="286" t="str">
        <f>+IF(OR(P14="",F14="式"),"",IF(INT(P12),INT(P12),"0"))</f>
        <v/>
      </c>
      <c r="H12" s="278" t="str">
        <f>+IF(OR(P14="",F14="式"),"",IF(P12-INT(P12),P12-INT(P12),""))</f>
        <v/>
      </c>
      <c r="I12" s="176" t="str">
        <f t="shared" si="2"/>
        <v/>
      </c>
      <c r="J12" s="127"/>
      <c r="K12" s="246"/>
      <c r="L12" s="170"/>
      <c r="M12" s="297"/>
      <c r="Q12" s="112">
        <f t="shared" si="3"/>
        <v>0</v>
      </c>
    </row>
    <row r="13" spans="1:17" ht="15" customHeight="1">
      <c r="A13" s="138"/>
      <c r="B13" s="405"/>
      <c r="C13" s="406"/>
      <c r="D13" s="283" t="str">
        <f t="shared" si="4"/>
        <v/>
      </c>
      <c r="E13" s="275" t="str">
        <f t="shared" si="5"/>
        <v/>
      </c>
      <c r="F13" s="173"/>
      <c r="G13" s="287" t="str">
        <f>+IF(OR(P13="",F13="式"),"",IF(INT(P13),INT(P13),"0"))</f>
        <v/>
      </c>
      <c r="H13" s="279" t="str">
        <f>+IF(OR(P13="",F13="式"),"",IF(P13-INT(P13),P13-INT(P13),""))</f>
        <v/>
      </c>
      <c r="I13" s="177" t="str">
        <f t="shared" si="2"/>
        <v/>
      </c>
      <c r="J13" s="155"/>
      <c r="K13" s="247"/>
      <c r="L13" s="171"/>
      <c r="M13" s="297"/>
      <c r="Q13" s="112">
        <f t="shared" si="3"/>
        <v>0</v>
      </c>
    </row>
    <row r="14" spans="1:17" ht="15" customHeight="1">
      <c r="A14" s="138"/>
      <c r="B14" s="407"/>
      <c r="C14" s="408"/>
      <c r="D14" s="284" t="str">
        <f t="shared" si="4"/>
        <v/>
      </c>
      <c r="E14" s="276" t="str">
        <f t="shared" si="5"/>
        <v/>
      </c>
      <c r="F14" s="174"/>
      <c r="G14" s="288" t="str">
        <f>+IF(OR(P14="",F14="式"),"",IF(INT(P14),INT(P14),"0"))</f>
        <v/>
      </c>
      <c r="H14" s="280" t="str">
        <f>+IF(OR(P14="",F14="式"),"",IF(P14-INT(P14),P14-INT(P14),""))</f>
        <v/>
      </c>
      <c r="I14" s="178" t="str">
        <f t="shared" si="2"/>
        <v/>
      </c>
      <c r="J14" s="126"/>
      <c r="K14" s="248"/>
      <c r="L14" s="249"/>
      <c r="M14" s="297"/>
      <c r="Q14" s="112">
        <f t="shared" si="3"/>
        <v>0</v>
      </c>
    </row>
    <row r="15" spans="1:17" ht="15" customHeight="1">
      <c r="A15" s="138"/>
      <c r="B15" s="403"/>
      <c r="C15" s="404"/>
      <c r="D15" s="282" t="str">
        <f t="shared" si="4"/>
        <v/>
      </c>
      <c r="E15" s="274" t="str">
        <f t="shared" si="5"/>
        <v/>
      </c>
      <c r="F15" s="172"/>
      <c r="G15" s="286" t="str">
        <f>+IF(OR(P17="",F17="式"),"",IF(INT(P15),INT(P15),"0"))</f>
        <v/>
      </c>
      <c r="H15" s="278" t="str">
        <f>+IF(OR(P17="",F17="式"),"",IF(P15-INT(P15),P15-INT(P15),""))</f>
        <v/>
      </c>
      <c r="I15" s="176" t="str">
        <f t="shared" si="2"/>
        <v/>
      </c>
      <c r="J15" s="127"/>
      <c r="K15" s="246"/>
      <c r="L15" s="170"/>
      <c r="M15" s="297"/>
      <c r="Q15" s="112">
        <f t="shared" si="3"/>
        <v>0</v>
      </c>
    </row>
    <row r="16" spans="1:17" ht="15" customHeight="1">
      <c r="A16" s="138"/>
      <c r="B16" s="405"/>
      <c r="C16" s="406"/>
      <c r="D16" s="283" t="str">
        <f t="shared" si="4"/>
        <v/>
      </c>
      <c r="E16" s="275" t="str">
        <f t="shared" si="5"/>
        <v/>
      </c>
      <c r="F16" s="173"/>
      <c r="G16" s="287" t="str">
        <f>+IF(OR(P16="",F16="式"),"",IF(INT(P16),INT(P16),"0"))</f>
        <v/>
      </c>
      <c r="H16" s="279" t="str">
        <f>+IF(OR(P16="",F16="式"),"",IF(P16-INT(P16),P16-INT(P16),""))</f>
        <v/>
      </c>
      <c r="I16" s="177" t="str">
        <f t="shared" si="2"/>
        <v/>
      </c>
      <c r="J16" s="155"/>
      <c r="K16" s="247"/>
      <c r="L16" s="171"/>
      <c r="M16" s="297"/>
      <c r="Q16" s="112">
        <f t="shared" si="3"/>
        <v>0</v>
      </c>
    </row>
    <row r="17" spans="1:17" ht="15" customHeight="1">
      <c r="A17" s="138"/>
      <c r="B17" s="407"/>
      <c r="C17" s="408"/>
      <c r="D17" s="284" t="str">
        <f t="shared" si="4"/>
        <v/>
      </c>
      <c r="E17" s="276" t="str">
        <f t="shared" si="5"/>
        <v/>
      </c>
      <c r="F17" s="174"/>
      <c r="G17" s="288" t="str">
        <f>+IF(OR(P17="",F17="式"),"",IF(INT(P17),INT(P17),"0"))</f>
        <v/>
      </c>
      <c r="H17" s="280" t="str">
        <f>+IF(OR(P17="",F17="式"),"",IF(P17-INT(P17),P17-INT(P17),""))</f>
        <v/>
      </c>
      <c r="I17" s="178" t="str">
        <f t="shared" si="2"/>
        <v/>
      </c>
      <c r="J17" s="126"/>
      <c r="K17" s="248"/>
      <c r="L17" s="249"/>
      <c r="M17" s="297"/>
      <c r="Q17" s="112">
        <f t="shared" si="3"/>
        <v>0</v>
      </c>
    </row>
    <row r="18" spans="1:17" ht="15" customHeight="1">
      <c r="A18" s="138"/>
      <c r="B18" s="403"/>
      <c r="C18" s="404"/>
      <c r="D18" s="282" t="str">
        <f t="shared" si="4"/>
        <v/>
      </c>
      <c r="E18" s="274" t="str">
        <f t="shared" si="5"/>
        <v/>
      </c>
      <c r="F18" s="172"/>
      <c r="G18" s="286" t="str">
        <f>+IF(OR(P20="",F20="式"),"",IF(INT(P18),INT(P18),"0"))</f>
        <v/>
      </c>
      <c r="H18" s="278" t="str">
        <f>+IF(OR(P20="",F20="式"),"",IF(P18-INT(P18),P18-INT(P18),""))</f>
        <v/>
      </c>
      <c r="I18" s="176" t="str">
        <f t="shared" si="2"/>
        <v/>
      </c>
      <c r="J18" s="127"/>
      <c r="K18" s="246"/>
      <c r="L18" s="170"/>
      <c r="M18" s="297"/>
      <c r="Q18" s="112">
        <f t="shared" si="3"/>
        <v>0</v>
      </c>
    </row>
    <row r="19" spans="1:17" ht="15" customHeight="1">
      <c r="A19" s="138"/>
      <c r="B19" s="405"/>
      <c r="C19" s="406"/>
      <c r="D19" s="283" t="str">
        <f t="shared" si="4"/>
        <v/>
      </c>
      <c r="E19" s="275" t="str">
        <f t="shared" si="5"/>
        <v/>
      </c>
      <c r="F19" s="173"/>
      <c r="G19" s="287" t="str">
        <f>+IF(OR(P19="",F19="式"),"",IF(INT(P19),INT(P19),"0"))</f>
        <v/>
      </c>
      <c r="H19" s="279" t="str">
        <f>+IF(OR(P19="",F19="式"),"",IF(P19-INT(P19),P19-INT(P19),""))</f>
        <v/>
      </c>
      <c r="I19" s="177" t="str">
        <f t="shared" si="2"/>
        <v/>
      </c>
      <c r="J19" s="155"/>
      <c r="K19" s="247"/>
      <c r="L19" s="171"/>
      <c r="M19" s="297"/>
      <c r="Q19" s="112">
        <f t="shared" si="3"/>
        <v>0</v>
      </c>
    </row>
    <row r="20" spans="1:17" ht="15" customHeight="1">
      <c r="A20" s="138"/>
      <c r="B20" s="407"/>
      <c r="C20" s="408"/>
      <c r="D20" s="284" t="str">
        <f t="shared" si="4"/>
        <v/>
      </c>
      <c r="E20" s="276" t="str">
        <f t="shared" si="5"/>
        <v/>
      </c>
      <c r="F20" s="174"/>
      <c r="G20" s="288" t="str">
        <f>+IF(OR(P20="",F20="式"),"",IF(INT(P20),INT(P20),"0"))</f>
        <v/>
      </c>
      <c r="H20" s="280" t="str">
        <f>+IF(OR(P20="",F20="式"),"",IF(P20-INT(P20),P20-INT(P20),""))</f>
        <v/>
      </c>
      <c r="I20" s="178" t="str">
        <f t="shared" si="2"/>
        <v/>
      </c>
      <c r="J20" s="126"/>
      <c r="K20" s="248"/>
      <c r="L20" s="249"/>
      <c r="M20" s="297"/>
      <c r="Q20" s="112">
        <f t="shared" si="3"/>
        <v>0</v>
      </c>
    </row>
    <row r="21" spans="1:17" ht="15" customHeight="1">
      <c r="A21" s="138"/>
      <c r="B21" s="403"/>
      <c r="C21" s="404"/>
      <c r="D21" s="282" t="str">
        <f t="shared" si="4"/>
        <v/>
      </c>
      <c r="E21" s="274" t="str">
        <f t="shared" si="5"/>
        <v/>
      </c>
      <c r="F21" s="172"/>
      <c r="G21" s="286" t="str">
        <f>+IF(OR(P23="",F23="式"),"",IF(INT(P21),INT(P21),"0"))</f>
        <v/>
      </c>
      <c r="H21" s="278" t="str">
        <f>+IF(OR(P23="",F23="式"),"",IF(P21-INT(P21),P21-INT(P21),""))</f>
        <v/>
      </c>
      <c r="I21" s="176" t="str">
        <f t="shared" si="2"/>
        <v/>
      </c>
      <c r="J21" s="127"/>
      <c r="K21" s="246"/>
      <c r="L21" s="170"/>
      <c r="M21" s="297"/>
      <c r="Q21" s="112">
        <f t="shared" si="3"/>
        <v>0</v>
      </c>
    </row>
    <row r="22" spans="1:17" ht="15" customHeight="1">
      <c r="A22" s="138"/>
      <c r="B22" s="405"/>
      <c r="C22" s="406"/>
      <c r="D22" s="283" t="str">
        <f t="shared" si="4"/>
        <v/>
      </c>
      <c r="E22" s="275" t="str">
        <f t="shared" si="5"/>
        <v/>
      </c>
      <c r="F22" s="173"/>
      <c r="G22" s="287" t="str">
        <f>+IF(OR(P22="",F22="式"),"",IF(INT(P22),INT(P22),"0"))</f>
        <v/>
      </c>
      <c r="H22" s="279" t="str">
        <f>+IF(OR(P22="",F22="式"),"",IF(P22-INT(P22),P22-INT(P22),""))</f>
        <v/>
      </c>
      <c r="I22" s="177" t="str">
        <f t="shared" si="2"/>
        <v/>
      </c>
      <c r="J22" s="155"/>
      <c r="K22" s="247"/>
      <c r="L22" s="171"/>
      <c r="M22" s="297"/>
      <c r="Q22" s="112">
        <f t="shared" si="3"/>
        <v>0</v>
      </c>
    </row>
    <row r="23" spans="1:17" ht="15" customHeight="1">
      <c r="A23" s="138"/>
      <c r="B23" s="407"/>
      <c r="C23" s="408"/>
      <c r="D23" s="284" t="str">
        <f t="shared" si="4"/>
        <v/>
      </c>
      <c r="E23" s="276" t="str">
        <f t="shared" si="5"/>
        <v/>
      </c>
      <c r="F23" s="174"/>
      <c r="G23" s="288" t="str">
        <f>+IF(OR(P23="",F23="式"),"",IF(INT(P23),INT(P23),"0"))</f>
        <v/>
      </c>
      <c r="H23" s="280" t="str">
        <f>+IF(OR(P23="",F23="式"),"",IF(P23-INT(P23),P23-INT(P23),""))</f>
        <v/>
      </c>
      <c r="I23" s="178" t="str">
        <f t="shared" si="2"/>
        <v/>
      </c>
      <c r="J23" s="126"/>
      <c r="K23" s="248"/>
      <c r="L23" s="249"/>
      <c r="M23" s="297"/>
      <c r="Q23" s="112">
        <f t="shared" si="3"/>
        <v>0</v>
      </c>
    </row>
    <row r="24" spans="1:17" ht="15" customHeight="1">
      <c r="A24" s="138"/>
      <c r="B24" s="403"/>
      <c r="C24" s="404"/>
      <c r="D24" s="282" t="str">
        <f t="shared" si="4"/>
        <v/>
      </c>
      <c r="E24" s="274" t="str">
        <f t="shared" si="5"/>
        <v/>
      </c>
      <c r="F24" s="172"/>
      <c r="G24" s="286" t="str">
        <f>+IF(OR(P26="",F26="式"),"",IF(INT(P24),INT(P24),"0"))</f>
        <v/>
      </c>
      <c r="H24" s="278" t="str">
        <f>+IF(OR(P26="",F26="式"),"",IF(P24-INT(P24),P24-INT(P24),""))</f>
        <v/>
      </c>
      <c r="I24" s="176" t="str">
        <f t="shared" si="2"/>
        <v/>
      </c>
      <c r="J24" s="127"/>
      <c r="K24" s="246"/>
      <c r="L24" s="170"/>
      <c r="M24" s="297"/>
      <c r="Q24" s="112">
        <f t="shared" si="3"/>
        <v>0</v>
      </c>
    </row>
    <row r="25" spans="1:17" ht="15" customHeight="1">
      <c r="A25" s="138"/>
      <c r="B25" s="405"/>
      <c r="C25" s="406"/>
      <c r="D25" s="283" t="str">
        <f t="shared" si="4"/>
        <v/>
      </c>
      <c r="E25" s="275" t="str">
        <f t="shared" si="5"/>
        <v/>
      </c>
      <c r="F25" s="173"/>
      <c r="G25" s="287" t="str">
        <f>+IF(OR(P25="",F25="式"),"",IF(INT(P25),INT(P25),"0"))</f>
        <v/>
      </c>
      <c r="H25" s="279" t="str">
        <f>+IF(OR(P25="",F25="式"),"",IF(P25-INT(P25),P25-INT(P25),""))</f>
        <v/>
      </c>
      <c r="I25" s="177" t="str">
        <f t="shared" si="2"/>
        <v/>
      </c>
      <c r="J25" s="155"/>
      <c r="K25" s="247"/>
      <c r="L25" s="171"/>
      <c r="M25" s="297"/>
      <c r="Q25" s="112">
        <f t="shared" si="3"/>
        <v>0</v>
      </c>
    </row>
    <row r="26" spans="1:17" ht="15" customHeight="1">
      <c r="A26" s="138"/>
      <c r="B26" s="407"/>
      <c r="C26" s="408"/>
      <c r="D26" s="284" t="str">
        <f t="shared" si="4"/>
        <v/>
      </c>
      <c r="E26" s="276" t="str">
        <f t="shared" si="5"/>
        <v/>
      </c>
      <c r="F26" s="174"/>
      <c r="G26" s="288" t="str">
        <f>+IF(OR(P26="",F26="式"),"",IF(INT(P26),INT(P26),"0"))</f>
        <v/>
      </c>
      <c r="H26" s="280" t="str">
        <f>+IF(OR(P26="",F26="式"),"",IF(P26-INT(P26),P26-INT(P26),""))</f>
        <v/>
      </c>
      <c r="I26" s="178" t="str">
        <f t="shared" si="2"/>
        <v/>
      </c>
      <c r="J26" s="126"/>
      <c r="K26" s="248"/>
      <c r="L26" s="249"/>
      <c r="M26" s="297"/>
      <c r="Q26" s="112">
        <f t="shared" si="3"/>
        <v>0</v>
      </c>
    </row>
    <row r="27" spans="1:17" ht="15" customHeight="1">
      <c r="A27" s="138"/>
      <c r="B27" s="403"/>
      <c r="C27" s="404"/>
      <c r="D27" s="282" t="str">
        <f t="shared" si="4"/>
        <v/>
      </c>
      <c r="E27" s="274" t="str">
        <f t="shared" si="5"/>
        <v/>
      </c>
      <c r="F27" s="172"/>
      <c r="G27" s="286" t="str">
        <f>+IF(OR(P29="",F29="式"),"",IF(INT(P27),INT(P27),"0"))</f>
        <v/>
      </c>
      <c r="H27" s="278" t="str">
        <f>+IF(OR(P29="",F29="式"),"",IF(P27-INT(P27),P27-INT(P27),""))</f>
        <v/>
      </c>
      <c r="I27" s="176" t="str">
        <f t="shared" si="2"/>
        <v/>
      </c>
      <c r="J27" s="127"/>
      <c r="K27" s="246"/>
      <c r="L27" s="170"/>
      <c r="M27" s="297"/>
      <c r="Q27" s="112">
        <f t="shared" si="3"/>
        <v>0</v>
      </c>
    </row>
    <row r="28" spans="1:17" ht="15" customHeight="1">
      <c r="A28" s="138"/>
      <c r="B28" s="405"/>
      <c r="C28" s="406"/>
      <c r="D28" s="283" t="str">
        <f t="shared" si="4"/>
        <v/>
      </c>
      <c r="E28" s="275" t="str">
        <f t="shared" si="5"/>
        <v/>
      </c>
      <c r="F28" s="173"/>
      <c r="G28" s="287" t="str">
        <f>+IF(OR(P28="",F28="式"),"",IF(INT(P28),INT(P28),"0"))</f>
        <v/>
      </c>
      <c r="H28" s="279" t="str">
        <f>+IF(OR(P28="",F28="式"),"",IF(P28-INT(P28),P28-INT(P28),""))</f>
        <v/>
      </c>
      <c r="I28" s="177" t="str">
        <f t="shared" si="2"/>
        <v/>
      </c>
      <c r="J28" s="155"/>
      <c r="K28" s="247"/>
      <c r="L28" s="171"/>
      <c r="M28" s="297"/>
      <c r="Q28" s="112">
        <f t="shared" si="3"/>
        <v>0</v>
      </c>
    </row>
    <row r="29" spans="1:17" ht="15" customHeight="1">
      <c r="A29" s="138"/>
      <c r="B29" s="407"/>
      <c r="C29" s="408"/>
      <c r="D29" s="284" t="str">
        <f t="shared" si="4"/>
        <v/>
      </c>
      <c r="E29" s="276" t="str">
        <f t="shared" si="5"/>
        <v/>
      </c>
      <c r="F29" s="174"/>
      <c r="G29" s="288" t="str">
        <f>+IF(OR(P29="",F29="式"),"",IF(INT(P29),INT(P29),"0"))</f>
        <v/>
      </c>
      <c r="H29" s="280" t="str">
        <f>+IF(OR(P29="",F29="式"),"",IF(P29-INT(P29),P29-INT(P29),""))</f>
        <v/>
      </c>
      <c r="I29" s="178" t="str">
        <f t="shared" si="2"/>
        <v/>
      </c>
      <c r="J29" s="126"/>
      <c r="K29" s="248"/>
      <c r="L29" s="249"/>
      <c r="M29" s="297"/>
      <c r="Q29" s="112">
        <f t="shared" si="3"/>
        <v>0</v>
      </c>
    </row>
    <row r="30" spans="1:17" ht="15" customHeight="1">
      <c r="A30" s="138"/>
      <c r="B30" s="403"/>
      <c r="C30" s="404"/>
      <c r="D30" s="282" t="str">
        <f t="shared" si="4"/>
        <v/>
      </c>
      <c r="E30" s="274" t="str">
        <f t="shared" si="5"/>
        <v/>
      </c>
      <c r="F30" s="172"/>
      <c r="G30" s="286" t="str">
        <f>+IF(OR(P32="",F32="式"),"",IF(INT(P30),INT(P30),"0"))</f>
        <v/>
      </c>
      <c r="H30" s="278" t="str">
        <f>+IF(OR(P32="",F32="式"),"",IF(P30-INT(P30),P30-INT(P30),""))</f>
        <v/>
      </c>
      <c r="I30" s="176" t="str">
        <f t="shared" si="2"/>
        <v/>
      </c>
      <c r="J30" s="127"/>
      <c r="K30" s="246"/>
      <c r="L30" s="170"/>
      <c r="M30" s="297"/>
      <c r="Q30" s="112">
        <f t="shared" si="3"/>
        <v>0</v>
      </c>
    </row>
    <row r="31" spans="1:17" ht="15" customHeight="1">
      <c r="A31" s="138"/>
      <c r="B31" s="405"/>
      <c r="C31" s="406"/>
      <c r="D31" s="283" t="str">
        <f t="shared" si="4"/>
        <v/>
      </c>
      <c r="E31" s="275" t="str">
        <f t="shared" si="5"/>
        <v/>
      </c>
      <c r="F31" s="173"/>
      <c r="G31" s="287" t="str">
        <f>+IF(OR(P31="",F31="式"),"",IF(INT(P31),INT(P31),"0"))</f>
        <v/>
      </c>
      <c r="H31" s="279" t="str">
        <f>+IF(OR(P31="",F31="式"),"",IF(P31-INT(P31),P31-INT(P31),""))</f>
        <v/>
      </c>
      <c r="I31" s="177" t="str">
        <f t="shared" si="2"/>
        <v/>
      </c>
      <c r="J31" s="155"/>
      <c r="K31" s="247"/>
      <c r="L31" s="171"/>
      <c r="M31" s="297"/>
      <c r="Q31" s="112">
        <f t="shared" si="3"/>
        <v>0</v>
      </c>
    </row>
    <row r="32" spans="1:17" ht="15" customHeight="1">
      <c r="A32" s="138"/>
      <c r="B32" s="407"/>
      <c r="C32" s="408"/>
      <c r="D32" s="284" t="str">
        <f t="shared" si="4"/>
        <v/>
      </c>
      <c r="E32" s="276" t="str">
        <f t="shared" si="5"/>
        <v/>
      </c>
      <c r="F32" s="174"/>
      <c r="G32" s="288" t="str">
        <f>+IF(OR(P32="",F32="式"),"",IF(INT(P32),INT(P32),"0"))</f>
        <v/>
      </c>
      <c r="H32" s="280" t="str">
        <f>+IF(OR(P32="",F32="式"),"",IF(P32-INT(P32),P32-INT(P32),""))</f>
        <v/>
      </c>
      <c r="I32" s="178" t="str">
        <f t="shared" si="2"/>
        <v/>
      </c>
      <c r="J32" s="126"/>
      <c r="K32" s="248"/>
      <c r="L32" s="249"/>
      <c r="M32" s="297"/>
      <c r="Q32" s="112">
        <f t="shared" si="3"/>
        <v>0</v>
      </c>
    </row>
    <row r="33" spans="1:17" ht="15" customHeight="1">
      <c r="A33" s="138"/>
      <c r="B33" s="403"/>
      <c r="C33" s="404"/>
      <c r="D33" s="282" t="str">
        <f t="shared" si="4"/>
        <v/>
      </c>
      <c r="E33" s="274" t="str">
        <f t="shared" si="5"/>
        <v/>
      </c>
      <c r="F33" s="172"/>
      <c r="G33" s="286" t="str">
        <f>+IF(OR(P35="",F35="式"),"",IF(INT(P33),INT(P33),"0"))</f>
        <v/>
      </c>
      <c r="H33" s="278" t="str">
        <f>+IF(OR(P35="",F35="式"),"",IF(P33-INT(P33),P33-INT(P33),""))</f>
        <v/>
      </c>
      <c r="I33" s="176" t="str">
        <f t="shared" si="2"/>
        <v/>
      </c>
      <c r="J33" s="127"/>
      <c r="K33" s="246"/>
      <c r="L33" s="170"/>
      <c r="M33" s="297"/>
      <c r="Q33" s="112">
        <f t="shared" si="3"/>
        <v>0</v>
      </c>
    </row>
    <row r="34" spans="1:17" ht="15" customHeight="1">
      <c r="A34" s="138"/>
      <c r="B34" s="405"/>
      <c r="C34" s="406"/>
      <c r="D34" s="283" t="str">
        <f t="shared" si="4"/>
        <v/>
      </c>
      <c r="E34" s="275" t="str">
        <f t="shared" si="5"/>
        <v/>
      </c>
      <c r="F34" s="173"/>
      <c r="G34" s="287" t="str">
        <f>+IF(OR(P34="",F34="式"),"",IF(INT(P34),INT(P34),"0"))</f>
        <v/>
      </c>
      <c r="H34" s="279" t="str">
        <f>+IF(OR(P34="",F34="式"),"",IF(P34-INT(P34),P34-INT(P34),""))</f>
        <v/>
      </c>
      <c r="I34" s="177" t="str">
        <f t="shared" si="2"/>
        <v/>
      </c>
      <c r="J34" s="155"/>
      <c r="K34" s="247"/>
      <c r="L34" s="171"/>
      <c r="M34" s="297"/>
      <c r="Q34" s="112">
        <f t="shared" si="3"/>
        <v>0</v>
      </c>
    </row>
    <row r="35" spans="1:17" ht="15" customHeight="1">
      <c r="A35" s="138"/>
      <c r="B35" s="407"/>
      <c r="C35" s="408"/>
      <c r="D35" s="284" t="str">
        <f t="shared" si="4"/>
        <v/>
      </c>
      <c r="E35" s="276" t="str">
        <f t="shared" si="5"/>
        <v/>
      </c>
      <c r="F35" s="174"/>
      <c r="G35" s="288" t="str">
        <f>+IF(OR(P35="",F35="式"),"",IF(INT(P35),INT(P35),"0"))</f>
        <v/>
      </c>
      <c r="H35" s="280" t="str">
        <f>+IF(OR(P35="",F35="式"),"",IF(P35-INT(P35),P35-INT(P35),""))</f>
        <v/>
      </c>
      <c r="I35" s="178" t="str">
        <f t="shared" si="2"/>
        <v/>
      </c>
      <c r="J35" s="126"/>
      <c r="K35" s="248"/>
      <c r="L35" s="249"/>
      <c r="M35" s="297"/>
      <c r="Q35" s="112">
        <f t="shared" si="3"/>
        <v>0</v>
      </c>
    </row>
    <row r="36" spans="1:17" ht="15" customHeight="1">
      <c r="A36" s="138"/>
      <c r="B36" s="403"/>
      <c r="C36" s="404"/>
      <c r="D36" s="282" t="str">
        <f t="shared" si="4"/>
        <v/>
      </c>
      <c r="E36" s="274" t="str">
        <f t="shared" si="5"/>
        <v/>
      </c>
      <c r="F36" s="172"/>
      <c r="G36" s="286" t="str">
        <f>+IF(OR(P38="",F38="式"),"",IF(INT(P36),INT(P36),"0"))</f>
        <v/>
      </c>
      <c r="H36" s="278" t="str">
        <f>+IF(OR(P38="",F38="式"),"",IF(P36-INT(P36),P36-INT(P36),""))</f>
        <v/>
      </c>
      <c r="I36" s="176" t="str">
        <f t="shared" si="2"/>
        <v/>
      </c>
      <c r="J36" s="127"/>
      <c r="K36" s="246"/>
      <c r="L36" s="170"/>
      <c r="M36" s="297"/>
      <c r="Q36" s="112">
        <f t="shared" si="3"/>
        <v>0</v>
      </c>
    </row>
    <row r="37" spans="1:17" ht="15" customHeight="1">
      <c r="A37" s="138"/>
      <c r="B37" s="405"/>
      <c r="C37" s="406"/>
      <c r="D37" s="283" t="str">
        <f t="shared" si="4"/>
        <v/>
      </c>
      <c r="E37" s="275" t="str">
        <f t="shared" si="5"/>
        <v/>
      </c>
      <c r="F37" s="173"/>
      <c r="G37" s="287" t="str">
        <f>+IF(OR(P37="",F37="式"),"",IF(INT(P37),INT(P37),"0"))</f>
        <v/>
      </c>
      <c r="H37" s="279" t="str">
        <f>+IF(OR(P37="",F37="式"),"",IF(P37-INT(P37),P37-INT(P37),""))</f>
        <v/>
      </c>
      <c r="I37" s="177" t="str">
        <f t="shared" si="2"/>
        <v/>
      </c>
      <c r="J37" s="155"/>
      <c r="K37" s="247"/>
      <c r="L37" s="171"/>
      <c r="M37" s="297"/>
      <c r="Q37" s="112">
        <f t="shared" si="3"/>
        <v>0</v>
      </c>
    </row>
    <row r="38" spans="1:17" ht="15" customHeight="1">
      <c r="A38" s="138"/>
      <c r="B38" s="407"/>
      <c r="C38" s="408"/>
      <c r="D38" s="284" t="str">
        <f t="shared" si="4"/>
        <v/>
      </c>
      <c r="E38" s="276" t="str">
        <f t="shared" si="5"/>
        <v/>
      </c>
      <c r="F38" s="174"/>
      <c r="G38" s="288" t="str">
        <f>+IF(OR(P38="",F38="式"),"",IF(INT(P38),INT(P38),"0"))</f>
        <v/>
      </c>
      <c r="H38" s="280" t="str">
        <f>+IF(OR(P38="",F38="式"),"",IF(P38-INT(P38),P38-INT(P38),""))</f>
        <v/>
      </c>
      <c r="I38" s="178" t="str">
        <f t="shared" si="2"/>
        <v/>
      </c>
      <c r="J38" s="126"/>
      <c r="K38" s="248"/>
      <c r="L38" s="249"/>
      <c r="M38" s="297"/>
      <c r="Q38" s="112">
        <f t="shared" si="3"/>
        <v>0</v>
      </c>
    </row>
    <row r="39" spans="1:17" ht="15" customHeight="1">
      <c r="A39" s="138"/>
      <c r="B39" s="405"/>
      <c r="C39" s="406"/>
      <c r="D39" s="282" t="str">
        <f t="shared" si="4"/>
        <v/>
      </c>
      <c r="E39" s="274" t="str">
        <f t="shared" si="5"/>
        <v/>
      </c>
      <c r="F39" s="173"/>
      <c r="G39" s="286" t="str">
        <f>+IF(OR(P41="",F41="式"),"",IF(INT(P39),INT(P39),"0"))</f>
        <v/>
      </c>
      <c r="H39" s="278" t="str">
        <f>+IF(OR(P41="",F41="式"),"",IF(P39-INT(P39),P39-INT(P39),""))</f>
        <v/>
      </c>
      <c r="I39" s="176" t="str">
        <f t="shared" si="2"/>
        <v/>
      </c>
      <c r="J39" s="155"/>
      <c r="K39" s="247"/>
      <c r="L39" s="171"/>
      <c r="M39" s="297"/>
      <c r="Q39" s="112">
        <f t="shared" si="3"/>
        <v>0</v>
      </c>
    </row>
    <row r="40" spans="1:17" ht="15" customHeight="1">
      <c r="A40" s="138"/>
      <c r="B40" s="405"/>
      <c r="C40" s="406"/>
      <c r="D40" s="283" t="str">
        <f t="shared" si="4"/>
        <v/>
      </c>
      <c r="E40" s="275" t="str">
        <f t="shared" si="5"/>
        <v/>
      </c>
      <c r="F40" s="173"/>
      <c r="G40" s="287" t="str">
        <f>+IF(OR(P40="",F40="式"),"",IF(INT(P40),INT(P40),"0"))</f>
        <v/>
      </c>
      <c r="H40" s="279" t="str">
        <f>+IF(OR(P40="",F40="式"),"",IF(P40-INT(P40),P40-INT(P40),""))</f>
        <v/>
      </c>
      <c r="I40" s="177" t="str">
        <f t="shared" si="2"/>
        <v/>
      </c>
      <c r="J40" s="155"/>
      <c r="K40" s="247"/>
      <c r="L40" s="171"/>
      <c r="M40" s="297"/>
      <c r="Q40" s="112">
        <f t="shared" si="3"/>
        <v>0</v>
      </c>
    </row>
    <row r="41" spans="1:17" ht="15" customHeight="1" thickBot="1">
      <c r="B41" s="420"/>
      <c r="C41" s="421"/>
      <c r="D41" s="285" t="str">
        <f t="shared" si="4"/>
        <v/>
      </c>
      <c r="E41" s="277" t="str">
        <f t="shared" si="5"/>
        <v/>
      </c>
      <c r="F41" s="175"/>
      <c r="G41" s="289" t="str">
        <f>+IF(OR(P41="",F41="式"),"",IF(INT(P41),INT(P41),"0"))</f>
        <v/>
      </c>
      <c r="H41" s="281" t="str">
        <f>+IF(OR(P41="",F41="式"),"",IF(P41-INT(P41),P41-INT(P41),""))</f>
        <v/>
      </c>
      <c r="I41" s="179" t="str">
        <f t="shared" si="2"/>
        <v/>
      </c>
      <c r="J41" s="128"/>
      <c r="K41" s="250"/>
      <c r="L41" s="251"/>
      <c r="M41" s="299"/>
      <c r="Q41" s="112">
        <f t="shared" si="3"/>
        <v>0</v>
      </c>
    </row>
    <row r="42" spans="1:17" ht="12.75" customHeight="1"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299"/>
    </row>
    <row r="43" spans="1:17" ht="20.25" customHeight="1"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299"/>
    </row>
    <row r="44" spans="1:17" ht="12.95" customHeight="1" thickBot="1">
      <c r="A44" s="138"/>
      <c r="B44" s="113"/>
      <c r="C44" s="113"/>
      <c r="D44" s="140"/>
      <c r="E44" s="140"/>
      <c r="F44" s="140"/>
      <c r="G44" s="140"/>
      <c r="H44" s="140"/>
      <c r="I44" s="114"/>
      <c r="J44" s="114" t="s">
        <v>271</v>
      </c>
      <c r="K44" s="114"/>
      <c r="L44" s="115"/>
      <c r="M44" s="297"/>
    </row>
    <row r="45" spans="1:17" ht="15" customHeight="1">
      <c r="A45" s="138"/>
      <c r="B45" s="239" t="s">
        <v>203</v>
      </c>
      <c r="C45" s="415"/>
      <c r="D45" s="416"/>
      <c r="E45" s="416"/>
      <c r="F45" s="416"/>
      <c r="G45" s="416"/>
      <c r="H45" s="416"/>
      <c r="I45" s="416"/>
      <c r="J45" s="120" t="s">
        <v>272</v>
      </c>
      <c r="K45" s="121"/>
      <c r="L45" s="245"/>
      <c r="M45" s="297"/>
    </row>
    <row r="46" spans="1:17" ht="28.5" customHeight="1" thickBot="1">
      <c r="A46" s="138"/>
      <c r="B46" s="156" t="s">
        <v>278</v>
      </c>
      <c r="C46" s="413"/>
      <c r="D46" s="414"/>
      <c r="E46" s="414"/>
      <c r="F46" s="414"/>
      <c r="G46" s="414"/>
      <c r="H46" s="414"/>
      <c r="I46" s="414"/>
      <c r="J46" s="157" t="s">
        <v>273</v>
      </c>
      <c r="K46" s="158"/>
      <c r="L46" s="159"/>
      <c r="M46" s="297"/>
    </row>
    <row r="47" spans="1:17" ht="26.25" customHeight="1" thickBot="1">
      <c r="A47" s="138"/>
      <c r="B47" s="114"/>
      <c r="C47" s="114"/>
      <c r="D47" s="114"/>
      <c r="E47" s="114"/>
      <c r="F47" s="123"/>
      <c r="G47" s="124"/>
      <c r="H47" s="124"/>
      <c r="I47" s="114"/>
      <c r="J47" s="114" t="s">
        <v>274</v>
      </c>
      <c r="K47" s="122"/>
      <c r="L47" s="114"/>
      <c r="M47" s="297"/>
    </row>
    <row r="48" spans="1:17" ht="21.75" customHeight="1">
      <c r="A48" s="138"/>
      <c r="B48" s="411" t="s">
        <v>176</v>
      </c>
      <c r="C48" s="412"/>
      <c r="D48" s="409" t="s">
        <v>202</v>
      </c>
      <c r="E48" s="410"/>
      <c r="F48" s="160" t="s">
        <v>177</v>
      </c>
      <c r="G48" s="409" t="s">
        <v>178</v>
      </c>
      <c r="H48" s="410"/>
      <c r="I48" s="320" t="s">
        <v>156</v>
      </c>
      <c r="J48" s="320"/>
      <c r="K48" s="401" t="s">
        <v>179</v>
      </c>
      <c r="L48" s="402"/>
      <c r="M48" s="298"/>
    </row>
    <row r="49" spans="1:17" ht="15" customHeight="1">
      <c r="A49" s="138"/>
      <c r="B49" s="403"/>
      <c r="C49" s="404"/>
      <c r="D49" s="282" t="str">
        <f>+IF(O49="","",IF(O49&gt;0,INT(O49),IF(O49&lt;=-1,ROUNDDOWN(O49,0),IF(O49=0,"","-0"))))</f>
        <v/>
      </c>
      <c r="E49" s="274" t="str">
        <f>+IF(OR(O49="",Q49=0),"",Q49)</f>
        <v/>
      </c>
      <c r="F49" s="172"/>
      <c r="G49" s="286" t="str">
        <f>+IF(OR(P51="",F51="式"),"",IF(INT(P49),INT(P49),"0"))</f>
        <v/>
      </c>
      <c r="H49" s="278" t="str">
        <f>+IF(OR(P51="",F51="式"),"",IF(P49-INT(P49),P49-INT(P49),""))</f>
        <v/>
      </c>
      <c r="I49" s="176" t="str">
        <f>IF(O49="","",O49*P49)</f>
        <v/>
      </c>
      <c r="J49" s="290"/>
      <c r="K49" s="246"/>
      <c r="L49" s="170"/>
      <c r="M49" s="297"/>
      <c r="Q49" s="112">
        <f>ABS(O49)-INT(ABS(O49))</f>
        <v>0</v>
      </c>
    </row>
    <row r="50" spans="1:17" ht="15" customHeight="1">
      <c r="A50" s="138"/>
      <c r="B50" s="405"/>
      <c r="C50" s="406"/>
      <c r="D50" s="283" t="str">
        <f t="shared" ref="D50:D52" si="6">+IF(O50="","",IF(O50&gt;0,INT(O50),IF(O50&lt;=-1,ROUNDDOWN(O50,0),IF(O50=0,"","-0"))))</f>
        <v/>
      </c>
      <c r="E50" s="275" t="str">
        <f t="shared" ref="E50:E52" si="7">+IF(OR(O50="",Q50=0),"",Q50)</f>
        <v/>
      </c>
      <c r="F50" s="173"/>
      <c r="G50" s="287" t="str">
        <f>+IF(OR(P50="",F50="式"),"",IF(INT(P50),INT(P50),"0"))</f>
        <v/>
      </c>
      <c r="H50" s="279" t="str">
        <f>+IF(OR(P50="",F50="式"),"",IF(P50-INT(P50),P50-INT(P50),""))</f>
        <v/>
      </c>
      <c r="I50" s="177" t="str">
        <f t="shared" ref="I50:I84" si="8">IF(O50="","",O50*P50)</f>
        <v/>
      </c>
      <c r="J50" s="291"/>
      <c r="K50" s="247" t="s">
        <v>275</v>
      </c>
      <c r="L50" s="171"/>
      <c r="M50" s="297"/>
      <c r="Q50" s="112">
        <f t="shared" ref="Q50:Q84" si="9">ABS(O50)-INT(ABS(O50))</f>
        <v>0</v>
      </c>
    </row>
    <row r="51" spans="1:17" ht="15" customHeight="1">
      <c r="A51" s="138"/>
      <c r="B51" s="407"/>
      <c r="C51" s="408"/>
      <c r="D51" s="284" t="str">
        <f t="shared" si="6"/>
        <v/>
      </c>
      <c r="E51" s="276" t="str">
        <f t="shared" si="7"/>
        <v/>
      </c>
      <c r="F51" s="174"/>
      <c r="G51" s="288" t="str">
        <f>+IF(OR(P51="",F51="式"),"",IF(INT(P51),INT(P51),"0"))</f>
        <v/>
      </c>
      <c r="H51" s="280" t="str">
        <f>+IF(OR(P51="",F51="式"),"",IF(P51-INT(P51),P51-INT(P51),""))</f>
        <v/>
      </c>
      <c r="I51" s="178" t="str">
        <f t="shared" si="8"/>
        <v/>
      </c>
      <c r="J51" s="292"/>
      <c r="K51" s="248" t="s">
        <v>275</v>
      </c>
      <c r="L51" s="249"/>
      <c r="M51" s="297"/>
      <c r="Q51" s="112">
        <f t="shared" si="9"/>
        <v>0</v>
      </c>
    </row>
    <row r="52" spans="1:17" ht="15" customHeight="1">
      <c r="A52" s="138"/>
      <c r="B52" s="403"/>
      <c r="C52" s="404"/>
      <c r="D52" s="282" t="str">
        <f t="shared" si="6"/>
        <v/>
      </c>
      <c r="E52" s="274" t="str">
        <f t="shared" si="7"/>
        <v/>
      </c>
      <c r="F52" s="172"/>
      <c r="G52" s="286" t="str">
        <f>+IF(OR(P54="",F54="式"),"",IF(INT(P52),INT(P52),"0"))</f>
        <v/>
      </c>
      <c r="H52" s="278" t="str">
        <f>+IF(OR(P54="",F54="式"),"",IF(P52-INT(P52),P52-INT(P52),""))</f>
        <v/>
      </c>
      <c r="I52" s="176" t="str">
        <f t="shared" si="8"/>
        <v/>
      </c>
      <c r="J52" s="127"/>
      <c r="K52" s="246" t="s">
        <v>275</v>
      </c>
      <c r="L52" s="170"/>
      <c r="M52" s="297"/>
      <c r="Q52" s="112">
        <f t="shared" si="9"/>
        <v>0</v>
      </c>
    </row>
    <row r="53" spans="1:17" ht="15" customHeight="1">
      <c r="A53" s="138"/>
      <c r="B53" s="405"/>
      <c r="C53" s="406"/>
      <c r="D53" s="283" t="str">
        <f t="shared" ref="D53:D84" si="10">+IF(O53="","",IF(O53&gt;0,INT(O53),IF(O53&lt;=-1,ROUNDDOWN(O53,0),IF(O53=0,"","-0"))))</f>
        <v/>
      </c>
      <c r="E53" s="275" t="str">
        <f t="shared" ref="E53:E84" si="11">+IF(OR(O53="",Q53=0),"",Q53)</f>
        <v/>
      </c>
      <c r="F53" s="173"/>
      <c r="G53" s="287" t="str">
        <f>+IF(OR(P53="",F53="式"),"",IF(INT(P53),INT(P53),"0"))</f>
        <v/>
      </c>
      <c r="H53" s="279" t="str">
        <f>+IF(OR(P53="",F53="式"),"",IF(P53-INT(P53),P53-INT(P53),""))</f>
        <v/>
      </c>
      <c r="I53" s="177" t="str">
        <f t="shared" si="8"/>
        <v/>
      </c>
      <c r="J53" s="155"/>
      <c r="K53" s="247" t="s">
        <v>275</v>
      </c>
      <c r="L53" s="171"/>
      <c r="M53" s="297"/>
      <c r="Q53" s="112">
        <f t="shared" si="9"/>
        <v>0</v>
      </c>
    </row>
    <row r="54" spans="1:17" ht="15" customHeight="1">
      <c r="A54" s="138"/>
      <c r="B54" s="407"/>
      <c r="C54" s="408"/>
      <c r="D54" s="284" t="str">
        <f t="shared" si="10"/>
        <v/>
      </c>
      <c r="E54" s="276" t="str">
        <f t="shared" si="11"/>
        <v/>
      </c>
      <c r="F54" s="174"/>
      <c r="G54" s="288" t="str">
        <f>+IF(OR(P54="",F54="式"),"",IF(INT(P54),INT(P54),"0"))</f>
        <v/>
      </c>
      <c r="H54" s="280" t="str">
        <f>+IF(OR(P54="",F54="式"),"",IF(P54-INT(P54),P54-INT(P54),""))</f>
        <v/>
      </c>
      <c r="I54" s="178" t="str">
        <f t="shared" si="8"/>
        <v/>
      </c>
      <c r="J54" s="126"/>
      <c r="K54" s="248" t="s">
        <v>275</v>
      </c>
      <c r="L54" s="249"/>
      <c r="M54" s="297"/>
      <c r="Q54" s="112">
        <f t="shared" si="9"/>
        <v>0</v>
      </c>
    </row>
    <row r="55" spans="1:17" ht="15" customHeight="1">
      <c r="A55" s="138"/>
      <c r="B55" s="403"/>
      <c r="C55" s="404"/>
      <c r="D55" s="282" t="str">
        <f t="shared" si="10"/>
        <v/>
      </c>
      <c r="E55" s="274" t="str">
        <f t="shared" si="11"/>
        <v/>
      </c>
      <c r="F55" s="172"/>
      <c r="G55" s="286" t="str">
        <f>+IF(OR(P57="",F57="式"),"",IF(INT(P55),INT(P55),"0"))</f>
        <v/>
      </c>
      <c r="H55" s="278" t="str">
        <f>+IF(OR(P57="",F57="式"),"",IF(P55-INT(P55),P55-INT(P55),""))</f>
        <v/>
      </c>
      <c r="I55" s="176" t="str">
        <f t="shared" si="8"/>
        <v/>
      </c>
      <c r="J55" s="127"/>
      <c r="K55" s="246"/>
      <c r="L55" s="170"/>
      <c r="M55" s="297"/>
      <c r="Q55" s="112">
        <f t="shared" si="9"/>
        <v>0</v>
      </c>
    </row>
    <row r="56" spans="1:17" ht="15" customHeight="1">
      <c r="A56" s="138"/>
      <c r="B56" s="405"/>
      <c r="C56" s="406"/>
      <c r="D56" s="283" t="str">
        <f t="shared" si="10"/>
        <v/>
      </c>
      <c r="E56" s="275" t="str">
        <f t="shared" si="11"/>
        <v/>
      </c>
      <c r="F56" s="173"/>
      <c r="G56" s="287" t="str">
        <f>+IF(OR(P56="",F56="式"),"",IF(INT(P56),INT(P56),"0"))</f>
        <v/>
      </c>
      <c r="H56" s="279" t="str">
        <f>+IF(OR(P56="",F56="式"),"",IF(P56-INT(P56),P56-INT(P56),""))</f>
        <v/>
      </c>
      <c r="I56" s="177" t="str">
        <f t="shared" si="8"/>
        <v/>
      </c>
      <c r="J56" s="155"/>
      <c r="K56" s="247"/>
      <c r="L56" s="171"/>
      <c r="M56" s="297"/>
      <c r="Q56" s="112">
        <f t="shared" si="9"/>
        <v>0</v>
      </c>
    </row>
    <row r="57" spans="1:17" ht="15" customHeight="1">
      <c r="A57" s="138"/>
      <c r="B57" s="407"/>
      <c r="C57" s="408"/>
      <c r="D57" s="284" t="str">
        <f t="shared" si="10"/>
        <v/>
      </c>
      <c r="E57" s="276" t="str">
        <f t="shared" si="11"/>
        <v/>
      </c>
      <c r="F57" s="174"/>
      <c r="G57" s="288" t="str">
        <f>+IF(OR(P57="",F57="式"),"",IF(INT(P57),INT(P57),"0"))</f>
        <v/>
      </c>
      <c r="H57" s="280" t="str">
        <f>+IF(OR(P57="",F57="式"),"",IF(P57-INT(P57),P57-INT(P57),""))</f>
        <v/>
      </c>
      <c r="I57" s="178" t="str">
        <f t="shared" si="8"/>
        <v/>
      </c>
      <c r="J57" s="126"/>
      <c r="K57" s="248"/>
      <c r="L57" s="249"/>
      <c r="M57" s="297"/>
      <c r="Q57" s="112">
        <f t="shared" si="9"/>
        <v>0</v>
      </c>
    </row>
    <row r="58" spans="1:17" ht="15" customHeight="1">
      <c r="A58" s="138"/>
      <c r="B58" s="403"/>
      <c r="C58" s="404"/>
      <c r="D58" s="282" t="str">
        <f t="shared" si="10"/>
        <v/>
      </c>
      <c r="E58" s="274" t="str">
        <f t="shared" si="11"/>
        <v/>
      </c>
      <c r="F58" s="172"/>
      <c r="G58" s="286" t="str">
        <f>+IF(OR(P60="",F60="式"),"",IF(INT(P58),INT(P58),"0"))</f>
        <v/>
      </c>
      <c r="H58" s="278" t="str">
        <f>+IF(OR(P60="",F60="式"),"",IF(P58-INT(P58),P58-INT(P58),""))</f>
        <v/>
      </c>
      <c r="I58" s="176" t="str">
        <f t="shared" si="8"/>
        <v/>
      </c>
      <c r="J58" s="127"/>
      <c r="K58" s="246"/>
      <c r="L58" s="170"/>
      <c r="M58" s="297"/>
      <c r="Q58" s="112">
        <f t="shared" si="9"/>
        <v>0</v>
      </c>
    </row>
    <row r="59" spans="1:17" ht="15" customHeight="1">
      <c r="A59" s="138"/>
      <c r="B59" s="405"/>
      <c r="C59" s="406"/>
      <c r="D59" s="283" t="str">
        <f t="shared" si="10"/>
        <v/>
      </c>
      <c r="E59" s="275" t="str">
        <f t="shared" si="11"/>
        <v/>
      </c>
      <c r="F59" s="173"/>
      <c r="G59" s="287" t="str">
        <f>+IF(OR(P59="",F59="式"),"",IF(INT(P59),INT(P59),"0"))</f>
        <v/>
      </c>
      <c r="H59" s="279" t="str">
        <f>+IF(OR(P59="",F59="式"),"",IF(P59-INT(P59),P59-INT(P59),""))</f>
        <v/>
      </c>
      <c r="I59" s="177" t="str">
        <f t="shared" si="8"/>
        <v/>
      </c>
      <c r="J59" s="155"/>
      <c r="K59" s="247"/>
      <c r="L59" s="171"/>
      <c r="M59" s="297"/>
      <c r="Q59" s="112">
        <f t="shared" si="9"/>
        <v>0</v>
      </c>
    </row>
    <row r="60" spans="1:17" ht="15" customHeight="1">
      <c r="A60" s="138"/>
      <c r="B60" s="407"/>
      <c r="C60" s="408"/>
      <c r="D60" s="284" t="str">
        <f t="shared" si="10"/>
        <v/>
      </c>
      <c r="E60" s="276" t="str">
        <f t="shared" si="11"/>
        <v/>
      </c>
      <c r="F60" s="174"/>
      <c r="G60" s="288" t="str">
        <f>+IF(OR(P60="",F60="式"),"",IF(INT(P60),INT(P60),"0"))</f>
        <v/>
      </c>
      <c r="H60" s="280" t="str">
        <f>+IF(OR(P60="",F60="式"),"",IF(P60-INT(P60),P60-INT(P60),""))</f>
        <v/>
      </c>
      <c r="I60" s="178" t="str">
        <f t="shared" si="8"/>
        <v/>
      </c>
      <c r="J60" s="126"/>
      <c r="K60" s="248"/>
      <c r="L60" s="249"/>
      <c r="M60" s="297"/>
      <c r="Q60" s="112">
        <f t="shared" si="9"/>
        <v>0</v>
      </c>
    </row>
    <row r="61" spans="1:17" ht="15" customHeight="1">
      <c r="A61" s="138"/>
      <c r="B61" s="403"/>
      <c r="C61" s="404"/>
      <c r="D61" s="282" t="str">
        <f t="shared" si="10"/>
        <v/>
      </c>
      <c r="E61" s="274" t="str">
        <f t="shared" si="11"/>
        <v/>
      </c>
      <c r="F61" s="172"/>
      <c r="G61" s="286" t="str">
        <f>+IF(OR(P63="",F63="式"),"",IF(INT(P61),INT(P61),"0"))</f>
        <v/>
      </c>
      <c r="H61" s="278" t="str">
        <f>+IF(OR(P63="",F63="式"),"",IF(P61-INT(P61),P61-INT(P61),""))</f>
        <v/>
      </c>
      <c r="I61" s="176" t="str">
        <f t="shared" si="8"/>
        <v/>
      </c>
      <c r="J61" s="127"/>
      <c r="K61" s="246"/>
      <c r="L61" s="170"/>
      <c r="M61" s="297"/>
      <c r="Q61" s="112">
        <f t="shared" si="9"/>
        <v>0</v>
      </c>
    </row>
    <row r="62" spans="1:17" ht="15" customHeight="1">
      <c r="A62" s="138"/>
      <c r="B62" s="405"/>
      <c r="C62" s="406"/>
      <c r="D62" s="283" t="str">
        <f t="shared" si="10"/>
        <v/>
      </c>
      <c r="E62" s="275" t="str">
        <f t="shared" si="11"/>
        <v/>
      </c>
      <c r="F62" s="173"/>
      <c r="G62" s="287" t="str">
        <f>+IF(OR(P62="",F62="式"),"",IF(INT(P62),INT(P62),"0"))</f>
        <v/>
      </c>
      <c r="H62" s="279" t="str">
        <f>+IF(OR(P62="",F62="式"),"",IF(P62-INT(P62),P62-INT(P62),""))</f>
        <v/>
      </c>
      <c r="I62" s="177" t="str">
        <f t="shared" si="8"/>
        <v/>
      </c>
      <c r="J62" s="155"/>
      <c r="K62" s="247"/>
      <c r="L62" s="171"/>
      <c r="M62" s="297"/>
      <c r="Q62" s="112">
        <f t="shared" si="9"/>
        <v>0</v>
      </c>
    </row>
    <row r="63" spans="1:17" ht="15" customHeight="1">
      <c r="A63" s="138"/>
      <c r="B63" s="407"/>
      <c r="C63" s="408"/>
      <c r="D63" s="284" t="str">
        <f t="shared" si="10"/>
        <v/>
      </c>
      <c r="E63" s="276" t="str">
        <f t="shared" si="11"/>
        <v/>
      </c>
      <c r="F63" s="174"/>
      <c r="G63" s="288" t="str">
        <f>+IF(OR(P63="",F63="式"),"",IF(INT(P63),INT(P63),"0"))</f>
        <v/>
      </c>
      <c r="H63" s="280" t="str">
        <f>+IF(OR(P63="",F63="式"),"",IF(P63-INT(P63),P63-INT(P63),""))</f>
        <v/>
      </c>
      <c r="I63" s="178" t="str">
        <f t="shared" si="8"/>
        <v/>
      </c>
      <c r="J63" s="126"/>
      <c r="K63" s="248"/>
      <c r="L63" s="249"/>
      <c r="M63" s="297"/>
      <c r="Q63" s="112">
        <f t="shared" si="9"/>
        <v>0</v>
      </c>
    </row>
    <row r="64" spans="1:17" ht="15" customHeight="1">
      <c r="A64" s="138"/>
      <c r="B64" s="403"/>
      <c r="C64" s="404"/>
      <c r="D64" s="282" t="str">
        <f t="shared" si="10"/>
        <v/>
      </c>
      <c r="E64" s="274" t="str">
        <f t="shared" si="11"/>
        <v/>
      </c>
      <c r="F64" s="172"/>
      <c r="G64" s="286" t="str">
        <f>+IF(OR(P66="",F66="式"),"",IF(INT(P64),INT(P64),"0"))</f>
        <v/>
      </c>
      <c r="H64" s="278" t="str">
        <f>+IF(OR(P66="",F66="式"),"",IF(P64-INT(P64),P64-INT(P64),""))</f>
        <v/>
      </c>
      <c r="I64" s="176" t="str">
        <f t="shared" si="8"/>
        <v/>
      </c>
      <c r="J64" s="127"/>
      <c r="K64" s="246"/>
      <c r="L64" s="170"/>
      <c r="M64" s="297"/>
      <c r="Q64" s="112">
        <f t="shared" si="9"/>
        <v>0</v>
      </c>
    </row>
    <row r="65" spans="1:17" ht="15" customHeight="1">
      <c r="A65" s="138"/>
      <c r="B65" s="405"/>
      <c r="C65" s="406"/>
      <c r="D65" s="283" t="str">
        <f t="shared" si="10"/>
        <v/>
      </c>
      <c r="E65" s="275" t="str">
        <f t="shared" si="11"/>
        <v/>
      </c>
      <c r="F65" s="173"/>
      <c r="G65" s="287" t="str">
        <f>+IF(OR(P65="",F65="式"),"",IF(INT(P65),INT(P65),"0"))</f>
        <v/>
      </c>
      <c r="H65" s="279" t="str">
        <f>+IF(OR(P65="",F65="式"),"",IF(P65-INT(P65),P65-INT(P65),""))</f>
        <v/>
      </c>
      <c r="I65" s="177" t="str">
        <f t="shared" si="8"/>
        <v/>
      </c>
      <c r="J65" s="155"/>
      <c r="K65" s="247"/>
      <c r="L65" s="171"/>
      <c r="M65" s="297"/>
      <c r="Q65" s="112">
        <f t="shared" si="9"/>
        <v>0</v>
      </c>
    </row>
    <row r="66" spans="1:17" ht="15" customHeight="1">
      <c r="A66" s="138"/>
      <c r="B66" s="407"/>
      <c r="C66" s="408"/>
      <c r="D66" s="284" t="str">
        <f t="shared" si="10"/>
        <v/>
      </c>
      <c r="E66" s="276" t="str">
        <f t="shared" si="11"/>
        <v/>
      </c>
      <c r="F66" s="174"/>
      <c r="G66" s="288" t="str">
        <f>+IF(OR(P66="",F66="式"),"",IF(INT(P66),INT(P66),"0"))</f>
        <v/>
      </c>
      <c r="H66" s="280" t="str">
        <f>+IF(OR(P66="",F66="式"),"",IF(P66-INT(P66),P66-INT(P66),""))</f>
        <v/>
      </c>
      <c r="I66" s="178" t="str">
        <f t="shared" si="8"/>
        <v/>
      </c>
      <c r="J66" s="126"/>
      <c r="K66" s="248"/>
      <c r="L66" s="249"/>
      <c r="M66" s="297"/>
      <c r="Q66" s="112">
        <f t="shared" si="9"/>
        <v>0</v>
      </c>
    </row>
    <row r="67" spans="1:17" ht="15" customHeight="1">
      <c r="A67" s="138"/>
      <c r="B67" s="403"/>
      <c r="C67" s="404"/>
      <c r="D67" s="282" t="str">
        <f t="shared" si="10"/>
        <v/>
      </c>
      <c r="E67" s="274" t="str">
        <f t="shared" si="11"/>
        <v/>
      </c>
      <c r="F67" s="172"/>
      <c r="G67" s="286" t="str">
        <f>+IF(OR(P69="",F69="式"),"",IF(INT(P67),INT(P67),"0"))</f>
        <v/>
      </c>
      <c r="H67" s="278" t="str">
        <f>+IF(OR(P69="",F69="式"),"",IF(P67-INT(P67),P67-INT(P67),""))</f>
        <v/>
      </c>
      <c r="I67" s="176" t="str">
        <f t="shared" si="8"/>
        <v/>
      </c>
      <c r="J67" s="127"/>
      <c r="K67" s="246"/>
      <c r="L67" s="170"/>
      <c r="M67" s="297"/>
      <c r="Q67" s="112">
        <f t="shared" si="9"/>
        <v>0</v>
      </c>
    </row>
    <row r="68" spans="1:17" ht="15" customHeight="1">
      <c r="A68" s="138"/>
      <c r="B68" s="405"/>
      <c r="C68" s="406"/>
      <c r="D68" s="283" t="str">
        <f t="shared" si="10"/>
        <v/>
      </c>
      <c r="E68" s="275" t="str">
        <f t="shared" si="11"/>
        <v/>
      </c>
      <c r="F68" s="173"/>
      <c r="G68" s="287" t="str">
        <f>+IF(OR(P68="",F68="式"),"",IF(INT(P68),INT(P68),"0"))</f>
        <v/>
      </c>
      <c r="H68" s="279" t="str">
        <f>+IF(OR(P68="",F68="式"),"",IF(P68-INT(P68),P68-INT(P68),""))</f>
        <v/>
      </c>
      <c r="I68" s="177" t="str">
        <f t="shared" si="8"/>
        <v/>
      </c>
      <c r="J68" s="155"/>
      <c r="K68" s="247"/>
      <c r="L68" s="171"/>
      <c r="M68" s="297"/>
      <c r="Q68" s="112">
        <f t="shared" si="9"/>
        <v>0</v>
      </c>
    </row>
    <row r="69" spans="1:17" ht="15" customHeight="1">
      <c r="A69" s="138"/>
      <c r="B69" s="407"/>
      <c r="C69" s="408"/>
      <c r="D69" s="284" t="str">
        <f t="shared" si="10"/>
        <v/>
      </c>
      <c r="E69" s="276" t="str">
        <f t="shared" si="11"/>
        <v/>
      </c>
      <c r="F69" s="174"/>
      <c r="G69" s="288" t="str">
        <f>+IF(OR(P69="",F69="式"),"",IF(INT(P69),INT(P69),"0"))</f>
        <v/>
      </c>
      <c r="H69" s="280" t="str">
        <f>+IF(OR(P69="",F69="式"),"",IF(P69-INT(P69),P69-INT(P69),""))</f>
        <v/>
      </c>
      <c r="I69" s="178" t="str">
        <f t="shared" si="8"/>
        <v/>
      </c>
      <c r="J69" s="126"/>
      <c r="K69" s="248"/>
      <c r="L69" s="249"/>
      <c r="M69" s="297"/>
      <c r="Q69" s="112">
        <f t="shared" si="9"/>
        <v>0</v>
      </c>
    </row>
    <row r="70" spans="1:17" ht="15" customHeight="1">
      <c r="A70" s="138"/>
      <c r="B70" s="403"/>
      <c r="C70" s="404"/>
      <c r="D70" s="282" t="str">
        <f t="shared" si="10"/>
        <v/>
      </c>
      <c r="E70" s="274" t="str">
        <f t="shared" si="11"/>
        <v/>
      </c>
      <c r="F70" s="172"/>
      <c r="G70" s="286" t="str">
        <f>+IF(OR(P72="",F72="式"),"",IF(INT(P70),INT(P70),"0"))</f>
        <v/>
      </c>
      <c r="H70" s="278" t="str">
        <f>+IF(OR(P72="",F72="式"),"",IF(P70-INT(P70),P70-INT(P70),""))</f>
        <v/>
      </c>
      <c r="I70" s="176" t="str">
        <f t="shared" si="8"/>
        <v/>
      </c>
      <c r="J70" s="127"/>
      <c r="K70" s="246"/>
      <c r="L70" s="170"/>
      <c r="M70" s="297"/>
      <c r="Q70" s="112">
        <f t="shared" si="9"/>
        <v>0</v>
      </c>
    </row>
    <row r="71" spans="1:17" ht="15" customHeight="1">
      <c r="A71" s="138"/>
      <c r="B71" s="405"/>
      <c r="C71" s="406"/>
      <c r="D71" s="283" t="str">
        <f t="shared" si="10"/>
        <v/>
      </c>
      <c r="E71" s="275" t="str">
        <f t="shared" si="11"/>
        <v/>
      </c>
      <c r="F71" s="173"/>
      <c r="G71" s="287" t="str">
        <f>+IF(OR(P71="",F71="式"),"",IF(INT(P71),INT(P71),"0"))</f>
        <v/>
      </c>
      <c r="H71" s="279" t="str">
        <f>+IF(OR(P71="",F71="式"),"",IF(P71-INT(P71),P71-INT(P71),""))</f>
        <v/>
      </c>
      <c r="I71" s="177" t="str">
        <f t="shared" si="8"/>
        <v/>
      </c>
      <c r="J71" s="155"/>
      <c r="K71" s="247"/>
      <c r="L71" s="171"/>
      <c r="M71" s="297"/>
      <c r="Q71" s="112">
        <f t="shared" si="9"/>
        <v>0</v>
      </c>
    </row>
    <row r="72" spans="1:17" ht="15" customHeight="1">
      <c r="A72" s="138"/>
      <c r="B72" s="407"/>
      <c r="C72" s="408"/>
      <c r="D72" s="284" t="str">
        <f t="shared" si="10"/>
        <v/>
      </c>
      <c r="E72" s="276" t="str">
        <f t="shared" si="11"/>
        <v/>
      </c>
      <c r="F72" s="174"/>
      <c r="G72" s="288" t="str">
        <f>+IF(OR(P72="",F72="式"),"",IF(INT(P72),INT(P72),"0"))</f>
        <v/>
      </c>
      <c r="H72" s="280" t="str">
        <f>+IF(OR(P72="",F72="式"),"",IF(P72-INT(P72),P72-INT(P72),""))</f>
        <v/>
      </c>
      <c r="I72" s="178" t="str">
        <f t="shared" si="8"/>
        <v/>
      </c>
      <c r="J72" s="126"/>
      <c r="K72" s="248"/>
      <c r="L72" s="249"/>
      <c r="M72" s="297"/>
      <c r="Q72" s="112">
        <f t="shared" si="9"/>
        <v>0</v>
      </c>
    </row>
    <row r="73" spans="1:17" ht="15" customHeight="1">
      <c r="A73" s="138"/>
      <c r="B73" s="403"/>
      <c r="C73" s="404"/>
      <c r="D73" s="282" t="str">
        <f t="shared" si="10"/>
        <v/>
      </c>
      <c r="E73" s="274" t="str">
        <f t="shared" si="11"/>
        <v/>
      </c>
      <c r="F73" s="172"/>
      <c r="G73" s="286" t="str">
        <f>+IF(OR(P75="",F75="式"),"",IF(INT(P73),INT(P73),"0"))</f>
        <v/>
      </c>
      <c r="H73" s="278" t="str">
        <f>+IF(OR(P75="",F75="式"),"",IF(P73-INT(P73),P73-INT(P73),""))</f>
        <v/>
      </c>
      <c r="I73" s="176" t="str">
        <f t="shared" si="8"/>
        <v/>
      </c>
      <c r="J73" s="127"/>
      <c r="K73" s="246"/>
      <c r="L73" s="170"/>
      <c r="M73" s="297"/>
      <c r="Q73" s="112">
        <f t="shared" si="9"/>
        <v>0</v>
      </c>
    </row>
    <row r="74" spans="1:17" ht="15" customHeight="1">
      <c r="A74" s="138"/>
      <c r="B74" s="405"/>
      <c r="C74" s="406"/>
      <c r="D74" s="283" t="str">
        <f t="shared" si="10"/>
        <v/>
      </c>
      <c r="E74" s="275" t="str">
        <f t="shared" si="11"/>
        <v/>
      </c>
      <c r="F74" s="173"/>
      <c r="G74" s="287" t="str">
        <f>+IF(OR(P74="",F74="式"),"",IF(INT(P74),INT(P74),"0"))</f>
        <v/>
      </c>
      <c r="H74" s="279" t="str">
        <f>+IF(OR(P74="",F74="式"),"",IF(P74-INT(P74),P74-INT(P74),""))</f>
        <v/>
      </c>
      <c r="I74" s="177" t="str">
        <f t="shared" si="8"/>
        <v/>
      </c>
      <c r="J74" s="155"/>
      <c r="K74" s="247"/>
      <c r="L74" s="171"/>
      <c r="M74" s="297"/>
      <c r="Q74" s="112">
        <f t="shared" si="9"/>
        <v>0</v>
      </c>
    </row>
    <row r="75" spans="1:17" ht="15" customHeight="1">
      <c r="A75" s="138"/>
      <c r="B75" s="407"/>
      <c r="C75" s="408"/>
      <c r="D75" s="284" t="str">
        <f t="shared" si="10"/>
        <v/>
      </c>
      <c r="E75" s="276" t="str">
        <f t="shared" si="11"/>
        <v/>
      </c>
      <c r="F75" s="174"/>
      <c r="G75" s="288" t="str">
        <f>+IF(OR(P75="",F75="式"),"",IF(INT(P75),INT(P75),"0"))</f>
        <v/>
      </c>
      <c r="H75" s="280" t="str">
        <f>+IF(OR(P75="",F75="式"),"",IF(P75-INT(P75),P75-INT(P75),""))</f>
        <v/>
      </c>
      <c r="I75" s="178" t="str">
        <f t="shared" si="8"/>
        <v/>
      </c>
      <c r="J75" s="126"/>
      <c r="K75" s="248"/>
      <c r="L75" s="249"/>
      <c r="M75" s="297"/>
      <c r="Q75" s="112">
        <f t="shared" si="9"/>
        <v>0</v>
      </c>
    </row>
    <row r="76" spans="1:17" ht="15" customHeight="1">
      <c r="A76" s="138"/>
      <c r="B76" s="403"/>
      <c r="C76" s="404"/>
      <c r="D76" s="282" t="str">
        <f t="shared" si="10"/>
        <v/>
      </c>
      <c r="E76" s="274" t="str">
        <f t="shared" si="11"/>
        <v/>
      </c>
      <c r="F76" s="172"/>
      <c r="G76" s="286" t="str">
        <f>+IF(OR(P78="",F78="式"),"",IF(INT(P76),INT(P76),"0"))</f>
        <v/>
      </c>
      <c r="H76" s="278" t="str">
        <f>+IF(OR(P78="",F78="式"),"",IF(P76-INT(P76),P76-INT(P76),""))</f>
        <v/>
      </c>
      <c r="I76" s="176" t="str">
        <f t="shared" si="8"/>
        <v/>
      </c>
      <c r="J76" s="127"/>
      <c r="K76" s="246"/>
      <c r="L76" s="170"/>
      <c r="M76" s="297"/>
      <c r="Q76" s="112">
        <f t="shared" si="9"/>
        <v>0</v>
      </c>
    </row>
    <row r="77" spans="1:17" ht="15" customHeight="1">
      <c r="A77" s="138"/>
      <c r="B77" s="405"/>
      <c r="C77" s="406"/>
      <c r="D77" s="283" t="str">
        <f t="shared" si="10"/>
        <v/>
      </c>
      <c r="E77" s="275" t="str">
        <f t="shared" si="11"/>
        <v/>
      </c>
      <c r="F77" s="173"/>
      <c r="G77" s="287" t="str">
        <f>+IF(OR(P77="",F77="式"),"",IF(INT(P77),INT(P77),"0"))</f>
        <v/>
      </c>
      <c r="H77" s="279" t="str">
        <f>+IF(OR(P77="",F77="式"),"",IF(P77-INT(P77),P77-INT(P77),""))</f>
        <v/>
      </c>
      <c r="I77" s="177" t="str">
        <f t="shared" si="8"/>
        <v/>
      </c>
      <c r="J77" s="155"/>
      <c r="K77" s="247"/>
      <c r="L77" s="171"/>
      <c r="M77" s="297"/>
      <c r="Q77" s="112">
        <f t="shared" si="9"/>
        <v>0</v>
      </c>
    </row>
    <row r="78" spans="1:17" ht="15" customHeight="1">
      <c r="A78" s="138"/>
      <c r="B78" s="407"/>
      <c r="C78" s="408"/>
      <c r="D78" s="284" t="str">
        <f t="shared" si="10"/>
        <v/>
      </c>
      <c r="E78" s="276" t="str">
        <f t="shared" si="11"/>
        <v/>
      </c>
      <c r="F78" s="174"/>
      <c r="G78" s="288" t="str">
        <f>+IF(OR(P78="",F78="式"),"",IF(INT(P78),INT(P78),"0"))</f>
        <v/>
      </c>
      <c r="H78" s="280" t="str">
        <f>+IF(OR(P78="",F78="式"),"",IF(P78-INT(P78),P78-INT(P78),""))</f>
        <v/>
      </c>
      <c r="I78" s="178" t="str">
        <f t="shared" si="8"/>
        <v/>
      </c>
      <c r="J78" s="126"/>
      <c r="K78" s="248"/>
      <c r="L78" s="249"/>
      <c r="M78" s="297"/>
      <c r="Q78" s="112">
        <f t="shared" si="9"/>
        <v>0</v>
      </c>
    </row>
    <row r="79" spans="1:17" ht="15" customHeight="1">
      <c r="A79" s="138"/>
      <c r="B79" s="403"/>
      <c r="C79" s="404"/>
      <c r="D79" s="282" t="str">
        <f t="shared" si="10"/>
        <v/>
      </c>
      <c r="E79" s="274" t="str">
        <f t="shared" si="11"/>
        <v/>
      </c>
      <c r="F79" s="172"/>
      <c r="G79" s="286" t="str">
        <f>+IF(OR(P81="",F81="式"),"",IF(INT(P79),INT(P79),"0"))</f>
        <v/>
      </c>
      <c r="H79" s="278" t="str">
        <f>+IF(OR(P81="",F81="式"),"",IF(P79-INT(P79),P79-INT(P79),""))</f>
        <v/>
      </c>
      <c r="I79" s="176" t="str">
        <f t="shared" si="8"/>
        <v/>
      </c>
      <c r="J79" s="127"/>
      <c r="K79" s="246"/>
      <c r="L79" s="170"/>
      <c r="M79" s="297"/>
      <c r="Q79" s="112">
        <f t="shared" si="9"/>
        <v>0</v>
      </c>
    </row>
    <row r="80" spans="1:17" ht="15" customHeight="1">
      <c r="A80" s="138"/>
      <c r="B80" s="405"/>
      <c r="C80" s="406"/>
      <c r="D80" s="283" t="str">
        <f t="shared" si="10"/>
        <v/>
      </c>
      <c r="E80" s="275" t="str">
        <f t="shared" si="11"/>
        <v/>
      </c>
      <c r="F80" s="173"/>
      <c r="G80" s="287" t="str">
        <f>+IF(OR(P80="",F80="式"),"",IF(INT(P80),INT(P80),"0"))</f>
        <v/>
      </c>
      <c r="H80" s="279" t="str">
        <f>+IF(OR(P80="",F80="式"),"",IF(P80-INT(P80),P80-INT(P80),""))</f>
        <v/>
      </c>
      <c r="I80" s="177" t="str">
        <f t="shared" si="8"/>
        <v/>
      </c>
      <c r="J80" s="155"/>
      <c r="K80" s="247"/>
      <c r="L80" s="171"/>
      <c r="M80" s="297"/>
      <c r="Q80" s="112">
        <f t="shared" si="9"/>
        <v>0</v>
      </c>
    </row>
    <row r="81" spans="1:17" ht="15" customHeight="1">
      <c r="A81" s="138"/>
      <c r="B81" s="407"/>
      <c r="C81" s="408"/>
      <c r="D81" s="284" t="str">
        <f t="shared" si="10"/>
        <v/>
      </c>
      <c r="E81" s="276" t="str">
        <f t="shared" si="11"/>
        <v/>
      </c>
      <c r="F81" s="174"/>
      <c r="G81" s="288" t="str">
        <f>+IF(OR(P81="",F81="式"),"",IF(INT(P81),INT(P81),"0"))</f>
        <v/>
      </c>
      <c r="H81" s="280" t="str">
        <f>+IF(OR(P81="",F81="式"),"",IF(P81-INT(P81),P81-INT(P81),""))</f>
        <v/>
      </c>
      <c r="I81" s="178" t="str">
        <f t="shared" si="8"/>
        <v/>
      </c>
      <c r="J81" s="126"/>
      <c r="K81" s="248"/>
      <c r="L81" s="249"/>
      <c r="M81" s="297"/>
      <c r="Q81" s="112">
        <f t="shared" si="9"/>
        <v>0</v>
      </c>
    </row>
    <row r="82" spans="1:17" ht="21" customHeight="1">
      <c r="A82" s="138"/>
      <c r="B82" s="405"/>
      <c r="C82" s="406"/>
      <c r="D82" s="282" t="str">
        <f t="shared" si="10"/>
        <v/>
      </c>
      <c r="E82" s="274" t="str">
        <f t="shared" si="11"/>
        <v/>
      </c>
      <c r="F82" s="173"/>
      <c r="G82" s="286" t="str">
        <f>+IF(OR(P84="",F84="式"),"",IF(INT(P82),INT(P82),"0"))</f>
        <v/>
      </c>
      <c r="H82" s="278" t="str">
        <f>+IF(OR(P84="",F84="式"),"",IF(P82-INT(P82),P82-INT(P82),""))</f>
        <v/>
      </c>
      <c r="I82" s="176" t="str">
        <f t="shared" si="8"/>
        <v/>
      </c>
      <c r="J82" s="155"/>
      <c r="K82" s="247"/>
      <c r="L82" s="171"/>
      <c r="M82" s="297"/>
      <c r="Q82" s="112">
        <f t="shared" si="9"/>
        <v>0</v>
      </c>
    </row>
    <row r="83" spans="1:17" ht="15" customHeight="1">
      <c r="A83" s="138"/>
      <c r="B83" s="405"/>
      <c r="C83" s="406"/>
      <c r="D83" s="283" t="str">
        <f t="shared" si="10"/>
        <v/>
      </c>
      <c r="E83" s="275" t="str">
        <f t="shared" si="11"/>
        <v/>
      </c>
      <c r="F83" s="173"/>
      <c r="G83" s="287" t="str">
        <f>+IF(OR(P83="",F83="式"),"",IF(INT(P83),INT(P83),"0"))</f>
        <v/>
      </c>
      <c r="H83" s="279" t="str">
        <f>+IF(OR(P83="",F83="式"),"",IF(P83-INT(P83),P83-INT(P83),""))</f>
        <v/>
      </c>
      <c r="I83" s="177" t="str">
        <f t="shared" si="8"/>
        <v/>
      </c>
      <c r="J83" s="155"/>
      <c r="K83" s="247"/>
      <c r="L83" s="171"/>
      <c r="M83" s="297"/>
      <c r="Q83" s="112">
        <f t="shared" si="9"/>
        <v>0</v>
      </c>
    </row>
    <row r="84" spans="1:17" ht="15" thickBot="1">
      <c r="B84" s="420"/>
      <c r="C84" s="421"/>
      <c r="D84" s="285" t="str">
        <f t="shared" si="10"/>
        <v/>
      </c>
      <c r="E84" s="277" t="str">
        <f t="shared" si="11"/>
        <v/>
      </c>
      <c r="F84" s="175"/>
      <c r="G84" s="289" t="str">
        <f>+IF(OR(P84="",F84="式"),"",IF(INT(P84),INT(P84),"0"))</f>
        <v/>
      </c>
      <c r="H84" s="281" t="str">
        <f>+IF(OR(P84="",F84="式"),"",IF(P84-INT(P84),P84-INT(P84),""))</f>
        <v/>
      </c>
      <c r="I84" s="179" t="str">
        <f t="shared" si="8"/>
        <v/>
      </c>
      <c r="J84" s="128"/>
      <c r="K84" s="250"/>
      <c r="L84" s="251"/>
      <c r="M84" s="299"/>
      <c r="Q84" s="112">
        <f t="shared" si="9"/>
        <v>0</v>
      </c>
    </row>
    <row r="85" spans="1:17"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299"/>
    </row>
    <row r="86" spans="1:17" ht="15" customHeight="1"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299"/>
    </row>
  </sheetData>
  <mergeCells count="60">
    <mergeCell ref="B31:C32"/>
    <mergeCell ref="B25:C26"/>
    <mergeCell ref="B82:C82"/>
    <mergeCell ref="B83:C84"/>
    <mergeCell ref="B53:C54"/>
    <mergeCell ref="B55:C55"/>
    <mergeCell ref="B56:C57"/>
    <mergeCell ref="B70:C70"/>
    <mergeCell ref="B68:C69"/>
    <mergeCell ref="B77:C78"/>
    <mergeCell ref="B79:C79"/>
    <mergeCell ref="B80:C81"/>
    <mergeCell ref="B74:C75"/>
    <mergeCell ref="B76:C76"/>
    <mergeCell ref="B71:C72"/>
    <mergeCell ref="B73:C73"/>
    <mergeCell ref="K5:L5"/>
    <mergeCell ref="D5:E5"/>
    <mergeCell ref="G5:H5"/>
    <mergeCell ref="B52:C52"/>
    <mergeCell ref="B62:C63"/>
    <mergeCell ref="B13:C14"/>
    <mergeCell ref="B15:C15"/>
    <mergeCell ref="B21:C21"/>
    <mergeCell ref="B22:C23"/>
    <mergeCell ref="B24:C24"/>
    <mergeCell ref="B16:C17"/>
    <mergeCell ref="B18:C18"/>
    <mergeCell ref="B19:C20"/>
    <mergeCell ref="B37:C38"/>
    <mergeCell ref="B28:C29"/>
    <mergeCell ref="B30:C30"/>
    <mergeCell ref="B65:C66"/>
    <mergeCell ref="B67:C67"/>
    <mergeCell ref="B58:C58"/>
    <mergeCell ref="B59:C60"/>
    <mergeCell ref="B61:C61"/>
    <mergeCell ref="B64:C64"/>
    <mergeCell ref="C3:I3"/>
    <mergeCell ref="C2:I2"/>
    <mergeCell ref="C45:I45"/>
    <mergeCell ref="C46:I46"/>
    <mergeCell ref="B6:C6"/>
    <mergeCell ref="B7:C8"/>
    <mergeCell ref="B5:C5"/>
    <mergeCell ref="B33:C33"/>
    <mergeCell ref="B34:C35"/>
    <mergeCell ref="B36:C36"/>
    <mergeCell ref="B27:C27"/>
    <mergeCell ref="B39:C39"/>
    <mergeCell ref="B40:C41"/>
    <mergeCell ref="B9:C9"/>
    <mergeCell ref="B10:C11"/>
    <mergeCell ref="B12:C12"/>
    <mergeCell ref="K48:L48"/>
    <mergeCell ref="B49:C49"/>
    <mergeCell ref="B50:C51"/>
    <mergeCell ref="D48:E48"/>
    <mergeCell ref="G48:H48"/>
    <mergeCell ref="B48:C48"/>
  </mergeCells>
  <phoneticPr fontId="2"/>
  <pageMargins left="0" right="0" top="0.59055118110236227" bottom="0" header="0.39370078740157483" footer="0"/>
  <pageSetup paperSize="9" scale="87" orientation="landscape" r:id="rId1"/>
  <headerFooter alignWithMargins="0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蓮浦 千春</cp:lastModifiedBy>
  <cp:lastPrinted>2005-08-30T02:29:00Z</cp:lastPrinted>
  <dcterms:created xsi:type="dcterms:W3CDTF">2001-12-08T17:30:14Z</dcterms:created>
  <dcterms:modified xsi:type="dcterms:W3CDTF">2014-10-02T01:23:08Z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2014/09/30</vt:lpwstr>
  </property>
</Properties>
</file>