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5420" windowHeight="4095" tabRatio="696"/>
  </bookViews>
  <sheets>
    <sheet name="工種別内訳表定義" sheetId="12" r:id="rId1"/>
    <sheet name="内訳表定義" sheetId="10" r:id="rId2"/>
    <sheet name="単価表定義" sheetId="11" r:id="rId3"/>
    <sheet name="帳票イメージ工種別内訳" sheetId="14" r:id="rId4"/>
    <sheet name="帳票イメージ工種別内訳1" sheetId="13" r:id="rId5"/>
    <sheet name="帳票イメージ" sheetId="8" r:id="rId6"/>
  </sheets>
  <definedNames>
    <definedName name="_xlnm.Print_Area" localSheetId="2">単価表定義!$S$2:$AA$45</definedName>
    <definedName name="_xlnm.Print_Area" localSheetId="5">帳票イメージ!$A$1:$M$86</definedName>
    <definedName name="_xlnm.Print_Area" localSheetId="3">帳票イメージ工種別内訳!$A$1:$W$87</definedName>
  </definedNames>
  <calcPr calcId="125725"/>
</workbook>
</file>

<file path=xl/calcChain.xml><?xml version="1.0" encoding="utf-8"?>
<calcChain xmlns="http://schemas.openxmlformats.org/spreadsheetml/2006/main">
  <c r="I15" i="14"/>
  <c r="K15"/>
  <c r="T22"/>
  <c r="S22"/>
  <c r="P22"/>
  <c r="O22"/>
  <c r="I14"/>
  <c r="I13"/>
  <c r="I12"/>
  <c r="I11"/>
  <c r="P85"/>
  <c r="O85"/>
  <c r="N85"/>
  <c r="L85"/>
  <c r="K85"/>
  <c r="H85"/>
  <c r="G85"/>
  <c r="F85"/>
  <c r="E85"/>
  <c r="D85"/>
  <c r="C85"/>
  <c r="P56"/>
  <c r="O56"/>
  <c r="N56"/>
  <c r="L56"/>
  <c r="K56"/>
  <c r="H56"/>
  <c r="G56"/>
  <c r="F56"/>
  <c r="E56"/>
  <c r="D56"/>
  <c r="C56"/>
  <c r="P55"/>
  <c r="O55"/>
  <c r="N55"/>
  <c r="L55"/>
  <c r="K55"/>
  <c r="H55"/>
  <c r="G55"/>
  <c r="F55"/>
  <c r="E55"/>
  <c r="D55"/>
  <c r="C55"/>
  <c r="P54"/>
  <c r="O54"/>
  <c r="N54"/>
  <c r="L54"/>
  <c r="K54"/>
  <c r="H54"/>
  <c r="G54"/>
  <c r="F54"/>
  <c r="E54"/>
  <c r="D54"/>
  <c r="C54"/>
  <c r="P53"/>
  <c r="O53"/>
  <c r="N53"/>
  <c r="L53"/>
  <c r="K53"/>
  <c r="H53"/>
  <c r="G53"/>
  <c r="F53"/>
  <c r="E53"/>
  <c r="D53"/>
  <c r="C53"/>
  <c r="P52"/>
  <c r="O52"/>
  <c r="N52"/>
  <c r="L52"/>
  <c r="K52"/>
  <c r="H52"/>
  <c r="G52"/>
  <c r="F52"/>
  <c r="E52"/>
  <c r="D52"/>
  <c r="C52"/>
  <c r="P51"/>
  <c r="O51"/>
  <c r="N51"/>
  <c r="L51"/>
  <c r="K51"/>
  <c r="H51"/>
  <c r="G51"/>
  <c r="F51"/>
  <c r="E51"/>
  <c r="D51"/>
  <c r="C51"/>
  <c r="P50"/>
  <c r="O50"/>
  <c r="N50"/>
  <c r="L50"/>
  <c r="K50"/>
  <c r="H50"/>
  <c r="G50"/>
  <c r="F50"/>
  <c r="E50"/>
  <c r="D50"/>
  <c r="C50"/>
  <c r="P49"/>
  <c r="O49"/>
  <c r="N49"/>
  <c r="L49"/>
  <c r="K49"/>
  <c r="H49"/>
  <c r="G49"/>
  <c r="F49"/>
  <c r="E49"/>
  <c r="D49"/>
  <c r="C49"/>
  <c r="P48"/>
  <c r="O48"/>
  <c r="N48"/>
  <c r="L48"/>
  <c r="K48"/>
  <c r="H48"/>
  <c r="G48"/>
  <c r="F48"/>
  <c r="E48"/>
  <c r="D48"/>
  <c r="C48"/>
  <c r="P47"/>
  <c r="O47"/>
  <c r="N47"/>
  <c r="L47"/>
  <c r="K47"/>
  <c r="H47"/>
  <c r="G47"/>
  <c r="F47"/>
  <c r="E47"/>
  <c r="D47"/>
  <c r="C47"/>
  <c r="P84"/>
  <c r="O84"/>
  <c r="N84"/>
  <c r="L84"/>
  <c r="K84"/>
  <c r="H84"/>
  <c r="G84"/>
  <c r="F84"/>
  <c r="E84"/>
  <c r="D84"/>
  <c r="C84"/>
  <c r="P83"/>
  <c r="O83"/>
  <c r="N83"/>
  <c r="L83"/>
  <c r="K83"/>
  <c r="H83"/>
  <c r="G83"/>
  <c r="F83"/>
  <c r="E83"/>
  <c r="D83"/>
  <c r="C83"/>
  <c r="P82"/>
  <c r="O82"/>
  <c r="N82"/>
  <c r="L82"/>
  <c r="K82"/>
  <c r="H82"/>
  <c r="G82"/>
  <c r="F82"/>
  <c r="E82"/>
  <c r="D82"/>
  <c r="C82"/>
  <c r="P81"/>
  <c r="O81"/>
  <c r="N81"/>
  <c r="L81"/>
  <c r="K81"/>
  <c r="H81"/>
  <c r="G81"/>
  <c r="F81"/>
  <c r="E81"/>
  <c r="D81"/>
  <c r="C81"/>
  <c r="P80"/>
  <c r="O80"/>
  <c r="N80"/>
  <c r="L80"/>
  <c r="K80"/>
  <c r="H80"/>
  <c r="G80"/>
  <c r="F80"/>
  <c r="E80"/>
  <c r="D80"/>
  <c r="C80"/>
  <c r="P79"/>
  <c r="O79"/>
  <c r="N79"/>
  <c r="L79"/>
  <c r="K79"/>
  <c r="H79"/>
  <c r="G79"/>
  <c r="F79"/>
  <c r="E79"/>
  <c r="D79"/>
  <c r="C79"/>
  <c r="P78"/>
  <c r="O78"/>
  <c r="N78"/>
  <c r="L78"/>
  <c r="K78"/>
  <c r="H78"/>
  <c r="G78"/>
  <c r="F78"/>
  <c r="E78"/>
  <c r="D78"/>
  <c r="C78"/>
  <c r="P77"/>
  <c r="O77"/>
  <c r="N77"/>
  <c r="L77"/>
  <c r="K77"/>
  <c r="H77"/>
  <c r="G77"/>
  <c r="F77"/>
  <c r="E77"/>
  <c r="D77"/>
  <c r="C77"/>
  <c r="P76"/>
  <c r="O76"/>
  <c r="N76"/>
  <c r="L76"/>
  <c r="K76"/>
  <c r="H76"/>
  <c r="G76"/>
  <c r="F76"/>
  <c r="E76"/>
  <c r="D76"/>
  <c r="C76"/>
  <c r="P75"/>
  <c r="O75"/>
  <c r="N75"/>
  <c r="L75"/>
  <c r="K75"/>
  <c r="H75"/>
  <c r="G75"/>
  <c r="F75"/>
  <c r="E75"/>
  <c r="D75"/>
  <c r="C75"/>
  <c r="P74"/>
  <c r="O74"/>
  <c r="N74"/>
  <c r="L74"/>
  <c r="K74"/>
  <c r="H74"/>
  <c r="G74"/>
  <c r="F74"/>
  <c r="E74"/>
  <c r="D74"/>
  <c r="C74"/>
  <c r="P73"/>
  <c r="O73"/>
  <c r="N73"/>
  <c r="L73"/>
  <c r="K73"/>
  <c r="H73"/>
  <c r="G73"/>
  <c r="F73"/>
  <c r="E73"/>
  <c r="D73"/>
  <c r="C73"/>
  <c r="P72"/>
  <c r="O72"/>
  <c r="N72"/>
  <c r="L72"/>
  <c r="K72"/>
  <c r="H72"/>
  <c r="G72"/>
  <c r="F72"/>
  <c r="E72"/>
  <c r="D72"/>
  <c r="C72"/>
  <c r="P71"/>
  <c r="O71"/>
  <c r="N71"/>
  <c r="L71"/>
  <c r="K71"/>
  <c r="H71"/>
  <c r="G71"/>
  <c r="F71"/>
  <c r="E71"/>
  <c r="D71"/>
  <c r="C71"/>
  <c r="P70"/>
  <c r="O70"/>
  <c r="N70"/>
  <c r="L70"/>
  <c r="K70"/>
  <c r="H70"/>
  <c r="G70"/>
  <c r="F70"/>
  <c r="E70"/>
  <c r="D70"/>
  <c r="C70"/>
  <c r="P69"/>
  <c r="O69"/>
  <c r="N69"/>
  <c r="L69"/>
  <c r="K69"/>
  <c r="H69"/>
  <c r="G69"/>
  <c r="F69"/>
  <c r="E69"/>
  <c r="D69"/>
  <c r="C69"/>
  <c r="P68"/>
  <c r="O68"/>
  <c r="N68"/>
  <c r="L68"/>
  <c r="K68"/>
  <c r="H68"/>
  <c r="G68"/>
  <c r="F68"/>
  <c r="E68"/>
  <c r="D68"/>
  <c r="C68"/>
  <c r="P67"/>
  <c r="O67"/>
  <c r="N67"/>
  <c r="L67"/>
  <c r="K67"/>
  <c r="H67"/>
  <c r="G67"/>
  <c r="F67"/>
  <c r="E67"/>
  <c r="D67"/>
  <c r="C67"/>
  <c r="P66"/>
  <c r="O66"/>
  <c r="N66"/>
  <c r="L66"/>
  <c r="K66"/>
  <c r="H66"/>
  <c r="G66"/>
  <c r="F66"/>
  <c r="E66"/>
  <c r="D66"/>
  <c r="C66"/>
  <c r="P65"/>
  <c r="O65"/>
  <c r="N65"/>
  <c r="L65"/>
  <c r="K65"/>
  <c r="H65"/>
  <c r="G65"/>
  <c r="F65"/>
  <c r="E65"/>
  <c r="D65"/>
  <c r="C65"/>
  <c r="P64"/>
  <c r="O64"/>
  <c r="N64"/>
  <c r="L64"/>
  <c r="K64"/>
  <c r="H64"/>
  <c r="G64"/>
  <c r="F64"/>
  <c r="E64"/>
  <c r="D64"/>
  <c r="C64"/>
  <c r="P63"/>
  <c r="O63"/>
  <c r="N63"/>
  <c r="L63"/>
  <c r="K63"/>
  <c r="H63"/>
  <c r="G63"/>
  <c r="F63"/>
  <c r="E63"/>
  <c r="D63"/>
  <c r="C63"/>
  <c r="P62"/>
  <c r="O62"/>
  <c r="N62"/>
  <c r="L62"/>
  <c r="K62"/>
  <c r="H62"/>
  <c r="G62"/>
  <c r="F62"/>
  <c r="E62"/>
  <c r="D62"/>
  <c r="C62"/>
  <c r="P61"/>
  <c r="O61"/>
  <c r="N61"/>
  <c r="L61"/>
  <c r="K61"/>
  <c r="H61"/>
  <c r="G61"/>
  <c r="F61"/>
  <c r="E61"/>
  <c r="D61"/>
  <c r="C61"/>
  <c r="P46"/>
  <c r="O46"/>
  <c r="N46"/>
  <c r="L46"/>
  <c r="K46"/>
  <c r="H46"/>
  <c r="G46"/>
  <c r="F46"/>
  <c r="E46"/>
  <c r="D46"/>
  <c r="C46"/>
  <c r="P45"/>
  <c r="O45"/>
  <c r="N45"/>
  <c r="L45"/>
  <c r="K45"/>
  <c r="H45"/>
  <c r="G45"/>
  <c r="F45"/>
  <c r="E45"/>
  <c r="D45"/>
  <c r="C45"/>
  <c r="P44"/>
  <c r="O44"/>
  <c r="N44"/>
  <c r="L44"/>
  <c r="K44"/>
  <c r="H44"/>
  <c r="G44"/>
  <c r="F44"/>
  <c r="E44"/>
  <c r="D44"/>
  <c r="C44"/>
  <c r="P43"/>
  <c r="O43"/>
  <c r="N43"/>
  <c r="L43"/>
  <c r="K43"/>
  <c r="H43"/>
  <c r="G43"/>
  <c r="F43"/>
  <c r="E43"/>
  <c r="D43"/>
  <c r="C43"/>
  <c r="P42"/>
  <c r="O42"/>
  <c r="N42"/>
  <c r="L42"/>
  <c r="K42"/>
  <c r="H42"/>
  <c r="G42"/>
  <c r="F42"/>
  <c r="E42"/>
  <c r="D42"/>
  <c r="C42"/>
  <c r="P41"/>
  <c r="O41"/>
  <c r="N41"/>
  <c r="L41"/>
  <c r="K41"/>
  <c r="H41"/>
  <c r="G41"/>
  <c r="F41"/>
  <c r="E41"/>
  <c r="D41"/>
  <c r="C41"/>
  <c r="P40"/>
  <c r="O40"/>
  <c r="N40"/>
  <c r="L40"/>
  <c r="K40"/>
  <c r="H40"/>
  <c r="G40"/>
  <c r="F40"/>
  <c r="E40"/>
  <c r="D40"/>
  <c r="C40"/>
  <c r="P39"/>
  <c r="O39"/>
  <c r="N39"/>
  <c r="L39"/>
  <c r="K39"/>
  <c r="H39"/>
  <c r="G39"/>
  <c r="F39"/>
  <c r="E39"/>
  <c r="D39"/>
  <c r="C39"/>
  <c r="P38"/>
  <c r="O38"/>
  <c r="N38"/>
  <c r="L38"/>
  <c r="K38"/>
  <c r="H38"/>
  <c r="G38"/>
  <c r="F38"/>
  <c r="E38"/>
  <c r="D38"/>
  <c r="C38"/>
  <c r="P37"/>
  <c r="O37"/>
  <c r="N37"/>
  <c r="L37"/>
  <c r="K37"/>
  <c r="H37"/>
  <c r="G37"/>
  <c r="F37"/>
  <c r="E37"/>
  <c r="D37"/>
  <c r="C37"/>
  <c r="P36"/>
  <c r="O36"/>
  <c r="N36"/>
  <c r="L36"/>
  <c r="K36"/>
  <c r="H36"/>
  <c r="G36"/>
  <c r="F36"/>
  <c r="E36"/>
  <c r="D36"/>
  <c r="C36"/>
  <c r="P35"/>
  <c r="O35"/>
  <c r="N35"/>
  <c r="L35"/>
  <c r="K35"/>
  <c r="H35"/>
  <c r="G35"/>
  <c r="F35"/>
  <c r="E35"/>
  <c r="D35"/>
  <c r="C35"/>
  <c r="P34"/>
  <c r="O34"/>
  <c r="N34"/>
  <c r="L34"/>
  <c r="K34"/>
  <c r="H34"/>
  <c r="G34"/>
  <c r="F34"/>
  <c r="E34"/>
  <c r="D34"/>
  <c r="C34"/>
  <c r="P33"/>
  <c r="O33"/>
  <c r="N33"/>
  <c r="L33"/>
  <c r="K33"/>
  <c r="H33"/>
  <c r="G33"/>
  <c r="F33"/>
  <c r="E33"/>
  <c r="D33"/>
  <c r="C33"/>
  <c r="P32"/>
  <c r="O32"/>
  <c r="N32"/>
  <c r="L32"/>
  <c r="K32"/>
  <c r="H32"/>
  <c r="G32"/>
  <c r="F32"/>
  <c r="E32"/>
  <c r="D32"/>
  <c r="C32"/>
  <c r="T5"/>
  <c r="D63" i="13"/>
  <c r="E63"/>
  <c r="F63"/>
  <c r="G63"/>
  <c r="H63"/>
  <c r="C63"/>
  <c r="C62"/>
  <c r="C61"/>
  <c r="C60"/>
  <c r="C59"/>
  <c r="C58"/>
  <c r="C57"/>
  <c r="C56"/>
  <c r="C55"/>
  <c r="C54"/>
  <c r="C53"/>
  <c r="C52"/>
  <c r="C51"/>
  <c r="C50"/>
  <c r="C49"/>
  <c r="C48"/>
  <c r="C47"/>
  <c r="C46"/>
  <c r="C45"/>
  <c r="C44"/>
  <c r="C43"/>
  <c r="C42"/>
  <c r="C41"/>
  <c r="C40"/>
  <c r="C32"/>
  <c r="C31"/>
  <c r="C30"/>
  <c r="C29"/>
  <c r="C28"/>
  <c r="C27"/>
  <c r="C26"/>
  <c r="C25"/>
  <c r="C24"/>
  <c r="C23"/>
  <c r="C22"/>
  <c r="C21"/>
  <c r="C20"/>
  <c r="C19"/>
  <c r="C18"/>
  <c r="Q13"/>
  <c r="T13"/>
  <c r="T4"/>
  <c r="S12"/>
  <c r="T12"/>
  <c r="Q12"/>
  <c r="P12"/>
  <c r="K32"/>
  <c r="K31"/>
  <c r="K30"/>
  <c r="K29"/>
  <c r="K28"/>
  <c r="K27"/>
  <c r="K26"/>
  <c r="K25"/>
  <c r="K23"/>
  <c r="K24"/>
  <c r="K22"/>
  <c r="K21"/>
  <c r="K20"/>
  <c r="K19"/>
  <c r="K18"/>
  <c r="S13"/>
  <c r="D18"/>
  <c r="N63"/>
  <c r="N62"/>
  <c r="N61"/>
  <c r="N60"/>
  <c r="N59"/>
  <c r="N58"/>
  <c r="N57"/>
  <c r="N56"/>
  <c r="N55"/>
  <c r="N54"/>
  <c r="N53"/>
  <c r="N52"/>
  <c r="N51"/>
  <c r="N50"/>
  <c r="N49"/>
  <c r="N48"/>
  <c r="N47"/>
  <c r="N46"/>
  <c r="N45"/>
  <c r="N44"/>
  <c r="N43"/>
  <c r="N42"/>
  <c r="N41"/>
  <c r="N40"/>
  <c r="N32"/>
  <c r="N31"/>
  <c r="N30"/>
  <c r="N29"/>
  <c r="N28"/>
  <c r="N27"/>
  <c r="N26"/>
  <c r="N25"/>
  <c r="N24"/>
  <c r="N23"/>
  <c r="N22"/>
  <c r="N21"/>
  <c r="N20"/>
  <c r="N19"/>
  <c r="N18"/>
  <c r="P22"/>
  <c r="P21"/>
  <c r="P20"/>
  <c r="O22"/>
  <c r="O21"/>
  <c r="O20"/>
  <c r="L22"/>
  <c r="L21"/>
  <c r="L20"/>
  <c r="H23"/>
  <c r="H22"/>
  <c r="H21"/>
  <c r="H20"/>
  <c r="G23"/>
  <c r="G22"/>
  <c r="G21"/>
  <c r="G20"/>
  <c r="F23"/>
  <c r="F22"/>
  <c r="F21"/>
  <c r="F20"/>
  <c r="E22"/>
  <c r="E21"/>
  <c r="E20"/>
  <c r="D23"/>
  <c r="D22"/>
  <c r="D21"/>
  <c r="D20"/>
  <c r="I62" i="12"/>
  <c r="D6" i="8"/>
  <c r="E6"/>
  <c r="G6"/>
  <c r="H6"/>
  <c r="I6"/>
  <c r="D7"/>
  <c r="E7"/>
  <c r="G7"/>
  <c r="H7"/>
  <c r="I7"/>
  <c r="D8"/>
  <c r="E8"/>
  <c r="G8"/>
  <c r="H8"/>
  <c r="I8"/>
  <c r="D9"/>
  <c r="E9"/>
  <c r="G9"/>
  <c r="H9"/>
  <c r="I9"/>
  <c r="D10"/>
  <c r="E10"/>
  <c r="G10"/>
  <c r="H10"/>
  <c r="I10"/>
  <c r="D11"/>
  <c r="E11"/>
  <c r="G11"/>
  <c r="H11"/>
  <c r="I11"/>
  <c r="D12"/>
  <c r="E12"/>
  <c r="G12"/>
  <c r="H12"/>
  <c r="I12"/>
  <c r="D13"/>
  <c r="E13"/>
  <c r="G13"/>
  <c r="H13"/>
  <c r="I13"/>
  <c r="D14"/>
  <c r="E14"/>
  <c r="G14"/>
  <c r="H14"/>
  <c r="I14"/>
  <c r="D15"/>
  <c r="E15"/>
  <c r="G15"/>
  <c r="H15"/>
  <c r="I15"/>
  <c r="D16"/>
  <c r="E16"/>
  <c r="G16"/>
  <c r="H16"/>
  <c r="I16"/>
  <c r="D17"/>
  <c r="E17"/>
  <c r="G17"/>
  <c r="H17"/>
  <c r="I17"/>
  <c r="D18"/>
  <c r="E18"/>
  <c r="G18"/>
  <c r="H18"/>
  <c r="I18"/>
  <c r="D19"/>
  <c r="E19"/>
  <c r="G19"/>
  <c r="H19"/>
  <c r="I19"/>
  <c r="D20"/>
  <c r="E20"/>
  <c r="G20"/>
  <c r="H20"/>
  <c r="I20"/>
  <c r="D21"/>
  <c r="E21"/>
  <c r="G21"/>
  <c r="H21"/>
  <c r="I21"/>
  <c r="D22"/>
  <c r="E22"/>
  <c r="G22"/>
  <c r="H22"/>
  <c r="I22"/>
  <c r="D23"/>
  <c r="E23"/>
  <c r="G23"/>
  <c r="H23"/>
  <c r="I23"/>
  <c r="D24"/>
  <c r="E24"/>
  <c r="G24"/>
  <c r="H24"/>
  <c r="I24"/>
  <c r="D25"/>
  <c r="E25"/>
  <c r="G25"/>
  <c r="H25"/>
  <c r="I25"/>
  <c r="D26"/>
  <c r="E26"/>
  <c r="G26"/>
  <c r="H26"/>
  <c r="I26"/>
  <c r="D27"/>
  <c r="E27"/>
  <c r="G27"/>
  <c r="H27"/>
  <c r="I27"/>
  <c r="D28"/>
  <c r="E28"/>
  <c r="G28"/>
  <c r="H28"/>
  <c r="I28"/>
  <c r="D29"/>
  <c r="E29"/>
  <c r="G29"/>
  <c r="H29"/>
  <c r="I29"/>
  <c r="D30"/>
  <c r="E30"/>
  <c r="G30"/>
  <c r="H30"/>
  <c r="I30"/>
  <c r="D31"/>
  <c r="E31"/>
  <c r="G31"/>
  <c r="H31"/>
  <c r="I31"/>
  <c r="D32"/>
  <c r="E32"/>
  <c r="G32"/>
  <c r="H32"/>
  <c r="I32"/>
  <c r="D33"/>
  <c r="E33"/>
  <c r="G33"/>
  <c r="H33"/>
  <c r="I33"/>
  <c r="D34"/>
  <c r="E34"/>
  <c r="G34"/>
  <c r="H34"/>
  <c r="I34"/>
  <c r="D35"/>
  <c r="E35"/>
  <c r="G35"/>
  <c r="H35"/>
  <c r="I35"/>
  <c r="D36"/>
  <c r="E36"/>
  <c r="G36"/>
  <c r="H36"/>
  <c r="I36"/>
  <c r="D37"/>
  <c r="E37"/>
  <c r="G37"/>
  <c r="H37"/>
  <c r="I37"/>
  <c r="D38"/>
  <c r="E38"/>
  <c r="G38"/>
  <c r="H38"/>
  <c r="I38"/>
  <c r="D39"/>
  <c r="E39"/>
  <c r="G39"/>
  <c r="H39"/>
  <c r="I39"/>
  <c r="D40"/>
  <c r="E40"/>
  <c r="G40"/>
  <c r="H40"/>
  <c r="I40"/>
  <c r="D41"/>
  <c r="E41"/>
  <c r="G41"/>
  <c r="H41"/>
  <c r="I41"/>
  <c r="D49"/>
  <c r="E49"/>
  <c r="G49"/>
  <c r="H49"/>
  <c r="I49"/>
  <c r="D50"/>
  <c r="E50"/>
  <c r="G50"/>
  <c r="H50"/>
  <c r="I50"/>
  <c r="D51"/>
  <c r="E51"/>
  <c r="G51"/>
  <c r="H51"/>
  <c r="I51"/>
  <c r="D52"/>
  <c r="E52"/>
  <c r="G52"/>
  <c r="H52"/>
  <c r="I52"/>
  <c r="D53"/>
  <c r="E53"/>
  <c r="G53"/>
  <c r="H53"/>
  <c r="I53"/>
  <c r="D54"/>
  <c r="E54"/>
  <c r="G54"/>
  <c r="H54"/>
  <c r="I54"/>
  <c r="D55"/>
  <c r="E55"/>
  <c r="G55"/>
  <c r="H55"/>
  <c r="I55"/>
  <c r="D56"/>
  <c r="E56"/>
  <c r="G56"/>
  <c r="H56"/>
  <c r="I56"/>
  <c r="D57"/>
  <c r="E57"/>
  <c r="G57"/>
  <c r="H57"/>
  <c r="I57"/>
  <c r="D58"/>
  <c r="E58"/>
  <c r="G58"/>
  <c r="H58"/>
  <c r="I58"/>
  <c r="D59"/>
  <c r="E59"/>
  <c r="G59"/>
  <c r="H59"/>
  <c r="I59"/>
  <c r="D60"/>
  <c r="E60"/>
  <c r="G60"/>
  <c r="H60"/>
  <c r="I60"/>
  <c r="D61"/>
  <c r="E61"/>
  <c r="G61"/>
  <c r="H61"/>
  <c r="I61"/>
  <c r="D62"/>
  <c r="E62"/>
  <c r="G62"/>
  <c r="H62"/>
  <c r="I62"/>
  <c r="D63"/>
  <c r="E63"/>
  <c r="G63"/>
  <c r="H63"/>
  <c r="I63"/>
  <c r="D64"/>
  <c r="E64"/>
  <c r="G64"/>
  <c r="H64"/>
  <c r="I64"/>
  <c r="D65"/>
  <c r="E65"/>
  <c r="G65"/>
  <c r="H65"/>
  <c r="I65"/>
  <c r="D66"/>
  <c r="E66"/>
  <c r="G66"/>
  <c r="H66"/>
  <c r="I66"/>
  <c r="D67"/>
  <c r="E67"/>
  <c r="G67"/>
  <c r="H67"/>
  <c r="I67"/>
  <c r="D68"/>
  <c r="E68"/>
  <c r="G68"/>
  <c r="H68"/>
  <c r="I68"/>
  <c r="D69"/>
  <c r="E69"/>
  <c r="G69"/>
  <c r="H69"/>
  <c r="I69"/>
  <c r="D70"/>
  <c r="E70"/>
  <c r="G70"/>
  <c r="H70"/>
  <c r="I70"/>
  <c r="D71"/>
  <c r="E71"/>
  <c r="G71"/>
  <c r="H71"/>
  <c r="I71"/>
  <c r="D72"/>
  <c r="E72"/>
  <c r="G72"/>
  <c r="H72"/>
  <c r="I72"/>
  <c r="D73"/>
  <c r="E73"/>
  <c r="G73"/>
  <c r="H73"/>
  <c r="I73"/>
  <c r="D74"/>
  <c r="E74"/>
  <c r="G74"/>
  <c r="H74"/>
  <c r="I74"/>
  <c r="D75"/>
  <c r="E75"/>
  <c r="G75"/>
  <c r="H75"/>
  <c r="I75"/>
  <c r="D76"/>
  <c r="E76"/>
  <c r="G76"/>
  <c r="H76"/>
  <c r="I76"/>
  <c r="D77"/>
  <c r="E77"/>
  <c r="G77"/>
  <c r="H77"/>
  <c r="I77"/>
  <c r="D78"/>
  <c r="E78"/>
  <c r="G78"/>
  <c r="H78"/>
  <c r="I78"/>
  <c r="D79"/>
  <c r="E79"/>
  <c r="G79"/>
  <c r="H79"/>
  <c r="I79"/>
  <c r="D80"/>
  <c r="E80"/>
  <c r="G80"/>
  <c r="H80"/>
  <c r="I80"/>
  <c r="D81"/>
  <c r="E81"/>
  <c r="G81"/>
  <c r="H81"/>
  <c r="I81"/>
  <c r="D82"/>
  <c r="E82"/>
  <c r="G82"/>
  <c r="H82"/>
  <c r="I82"/>
  <c r="D83"/>
  <c r="E83"/>
  <c r="G83"/>
  <c r="H83"/>
  <c r="I83"/>
  <c r="D84"/>
  <c r="E84"/>
  <c r="G84"/>
  <c r="H84"/>
  <c r="I84"/>
  <c r="E18" i="13"/>
  <c r="F18"/>
  <c r="G18"/>
  <c r="H18"/>
  <c r="L18"/>
  <c r="O18"/>
  <c r="P18"/>
  <c r="D19"/>
  <c r="E19"/>
  <c r="F19"/>
  <c r="G19"/>
  <c r="H19"/>
  <c r="L19"/>
  <c r="O19"/>
  <c r="P19"/>
  <c r="E23"/>
  <c r="L23"/>
  <c r="O23"/>
  <c r="P23"/>
  <c r="D24"/>
  <c r="E24"/>
  <c r="F24"/>
  <c r="G24"/>
  <c r="H24"/>
  <c r="L24"/>
  <c r="O24"/>
  <c r="P24"/>
  <c r="D25"/>
  <c r="E25"/>
  <c r="F25"/>
  <c r="G25"/>
  <c r="H25"/>
  <c r="L25"/>
  <c r="O25"/>
  <c r="P25"/>
  <c r="D26"/>
  <c r="E26"/>
  <c r="F26"/>
  <c r="G26"/>
  <c r="H26"/>
  <c r="L26"/>
  <c r="O26"/>
  <c r="P26"/>
  <c r="D27"/>
  <c r="E27"/>
  <c r="F27"/>
  <c r="G27"/>
  <c r="H27"/>
  <c r="L27"/>
  <c r="O27"/>
  <c r="P27"/>
  <c r="D28"/>
  <c r="E28"/>
  <c r="F28"/>
  <c r="G28"/>
  <c r="H28"/>
  <c r="L28"/>
  <c r="O28"/>
  <c r="P28"/>
  <c r="D29"/>
  <c r="E29"/>
  <c r="F29"/>
  <c r="G29"/>
  <c r="H29"/>
  <c r="L29"/>
  <c r="O29"/>
  <c r="P29"/>
  <c r="D30"/>
  <c r="E30"/>
  <c r="F30"/>
  <c r="G30"/>
  <c r="H30"/>
  <c r="L30"/>
  <c r="O30"/>
  <c r="P30"/>
  <c r="D31"/>
  <c r="E31"/>
  <c r="F31"/>
  <c r="G31"/>
  <c r="H31"/>
  <c r="L31"/>
  <c r="O31"/>
  <c r="P31"/>
  <c r="D32"/>
  <c r="E32"/>
  <c r="F32"/>
  <c r="G32"/>
  <c r="H32"/>
  <c r="L32"/>
  <c r="O32"/>
  <c r="P32"/>
  <c r="D40"/>
  <c r="E40"/>
  <c r="F40"/>
  <c r="G40"/>
  <c r="H40"/>
  <c r="K40"/>
  <c r="L40"/>
  <c r="O40"/>
  <c r="P40"/>
  <c r="D41"/>
  <c r="E41"/>
  <c r="F41"/>
  <c r="G41"/>
  <c r="H41"/>
  <c r="K41"/>
  <c r="L41"/>
  <c r="O41"/>
  <c r="P41"/>
  <c r="D42"/>
  <c r="E42"/>
  <c r="F42"/>
  <c r="G42"/>
  <c r="H42"/>
  <c r="K42"/>
  <c r="L42"/>
  <c r="O42"/>
  <c r="P42"/>
  <c r="D43"/>
  <c r="E43"/>
  <c r="F43"/>
  <c r="G43"/>
  <c r="H43"/>
  <c r="K43"/>
  <c r="L43"/>
  <c r="O43"/>
  <c r="P43"/>
  <c r="D44"/>
  <c r="E44"/>
  <c r="F44"/>
  <c r="G44"/>
  <c r="H44"/>
  <c r="K44"/>
  <c r="L44"/>
  <c r="O44"/>
  <c r="P44"/>
  <c r="D45"/>
  <c r="E45"/>
  <c r="F45"/>
  <c r="G45"/>
  <c r="H45"/>
  <c r="K45"/>
  <c r="L45"/>
  <c r="O45"/>
  <c r="P45"/>
  <c r="D46"/>
  <c r="E46"/>
  <c r="F46"/>
  <c r="G46"/>
  <c r="H46"/>
  <c r="K46"/>
  <c r="L46"/>
  <c r="O46"/>
  <c r="P46"/>
  <c r="D47"/>
  <c r="E47"/>
  <c r="F47"/>
  <c r="G47"/>
  <c r="H47"/>
  <c r="K47"/>
  <c r="L47"/>
  <c r="O47"/>
  <c r="P47"/>
  <c r="D48"/>
  <c r="E48"/>
  <c r="F48"/>
  <c r="G48"/>
  <c r="H48"/>
  <c r="K48"/>
  <c r="L48"/>
  <c r="O48"/>
  <c r="P48"/>
  <c r="D49"/>
  <c r="E49"/>
  <c r="F49"/>
  <c r="G49"/>
  <c r="H49"/>
  <c r="K49"/>
  <c r="L49"/>
  <c r="O49"/>
  <c r="P49"/>
  <c r="D50"/>
  <c r="E50"/>
  <c r="F50"/>
  <c r="G50"/>
  <c r="H50"/>
  <c r="K50"/>
  <c r="L50"/>
  <c r="O50"/>
  <c r="P50"/>
  <c r="D51"/>
  <c r="E51"/>
  <c r="F51"/>
  <c r="G51"/>
  <c r="H51"/>
  <c r="K51"/>
  <c r="L51"/>
  <c r="O51"/>
  <c r="P51"/>
  <c r="D52"/>
  <c r="E52"/>
  <c r="F52"/>
  <c r="G52"/>
  <c r="H52"/>
  <c r="K52"/>
  <c r="L52"/>
  <c r="O52"/>
  <c r="P52"/>
  <c r="D53"/>
  <c r="E53"/>
  <c r="F53"/>
  <c r="G53"/>
  <c r="H53"/>
  <c r="K53"/>
  <c r="L53"/>
  <c r="O53"/>
  <c r="P53"/>
  <c r="D54"/>
  <c r="E54"/>
  <c r="F54"/>
  <c r="G54"/>
  <c r="H54"/>
  <c r="K54"/>
  <c r="L54"/>
  <c r="O54"/>
  <c r="P54"/>
  <c r="D55"/>
  <c r="E55"/>
  <c r="F55"/>
  <c r="G55"/>
  <c r="H55"/>
  <c r="K55"/>
  <c r="L55"/>
  <c r="O55"/>
  <c r="P55"/>
  <c r="D56"/>
  <c r="E56"/>
  <c r="F56"/>
  <c r="G56"/>
  <c r="H56"/>
  <c r="K56"/>
  <c r="L56"/>
  <c r="O56"/>
  <c r="P56"/>
  <c r="D57"/>
  <c r="E57"/>
  <c r="F57"/>
  <c r="G57"/>
  <c r="H57"/>
  <c r="K57"/>
  <c r="L57"/>
  <c r="O57"/>
  <c r="P57"/>
  <c r="D58"/>
  <c r="E58"/>
  <c r="F58"/>
  <c r="G58"/>
  <c r="H58"/>
  <c r="K58"/>
  <c r="L58"/>
  <c r="O58"/>
  <c r="P58"/>
  <c r="D59"/>
  <c r="E59"/>
  <c r="F59"/>
  <c r="G59"/>
  <c r="H59"/>
  <c r="K59"/>
  <c r="L59"/>
  <c r="O59"/>
  <c r="P59"/>
  <c r="D60"/>
  <c r="E60"/>
  <c r="F60"/>
  <c r="G60"/>
  <c r="H60"/>
  <c r="K60"/>
  <c r="L60"/>
  <c r="O60"/>
  <c r="P60"/>
  <c r="D61"/>
  <c r="E61"/>
  <c r="F61"/>
  <c r="G61"/>
  <c r="H61"/>
  <c r="K61"/>
  <c r="L61"/>
  <c r="O61"/>
  <c r="P61"/>
  <c r="D62"/>
  <c r="E62"/>
  <c r="F62"/>
  <c r="G62"/>
  <c r="H62"/>
  <c r="K62"/>
  <c r="L62"/>
  <c r="O62"/>
  <c r="P62"/>
  <c r="K63"/>
  <c r="L63"/>
  <c r="O63"/>
  <c r="P63"/>
</calcChain>
</file>

<file path=xl/sharedStrings.xml><?xml version="1.0" encoding="utf-8"?>
<sst xmlns="http://schemas.openxmlformats.org/spreadsheetml/2006/main" count="571" uniqueCount="300">
  <si>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</si>
  <si>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</si>
  <si>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</si>
  <si>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</si>
  <si>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</si>
  <si>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</si>
  <si>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</si>
  <si>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</si>
  <si>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</si>
  <si>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</si>
  <si>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</si>
  <si>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</si>
  <si>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</si>
  <si>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</si>
  <si>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</si>
  <si>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</si>
  <si>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</si>
  <si>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</si>
  <si>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</si>
  <si>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</si>
  <si>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</si>
  <si>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</si>
  <si>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</si>
  <si>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</si>
  <si>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</si>
  <si>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</si>
  <si>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</si>
  <si>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</si>
  <si>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</si>
  <si>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</si>
  <si>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</si>
  <si>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</si>
  <si>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</si>
  <si>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</si>
  <si>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</si>
  <si>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</si>
  <si>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</si>
  <si>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</si>
  <si>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</si>
  <si>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</si>
  <si>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</si>
  <si>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</si>
  <si>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</si>
  <si>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</si>
  <si>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</si>
  <si>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</si>
  <si>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Q</t>
    <phoneticPr fontId="2"/>
  </si>
  <si>
    <t>数字</t>
    <rPh sb="0" eb="2">
      <t>スウジ</t>
    </rPh>
    <phoneticPr fontId="2"/>
  </si>
  <si>
    <t>×</t>
    <phoneticPr fontId="2"/>
  </si>
  <si>
    <t>○</t>
    <phoneticPr fontId="2"/>
  </si>
  <si>
    <t>×</t>
    <phoneticPr fontId="2"/>
  </si>
  <si>
    <t>E</t>
    <phoneticPr fontId="2"/>
  </si>
  <si>
    <t>特殊な処理</t>
    <rPh sb="0" eb="2">
      <t>トクシュ</t>
    </rPh>
    <rPh sb="3" eb="5">
      <t>ショリ</t>
    </rPh>
    <phoneticPr fontId="2"/>
  </si>
  <si>
    <t>特殊な処理の説明</t>
    <rPh sb="0" eb="2">
      <t>トクシュ</t>
    </rPh>
    <rPh sb="3" eb="5">
      <t>ショリ</t>
    </rPh>
    <rPh sb="6" eb="8">
      <t>セツメイ</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</si>
  <si>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</si>
  <si>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</si>
  <si>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</si>
  <si>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</si>
  <si>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</si>
  <si>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</si>
  <si>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</si>
  <si>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</si>
  <si>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</si>
  <si>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</si>
  <si>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</si>
  <si>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</si>
  <si>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</si>
  <si>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</si>
  <si>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</si>
  <si>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</si>
  <si>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</si>
  <si>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</si>
  <si>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</si>
  <si>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</si>
  <si>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</si>
  <si>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</si>
  <si>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</si>
  <si>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</si>
  <si>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</si>
  <si>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J</t>
    <phoneticPr fontId="2"/>
  </si>
  <si>
    <t>-</t>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</si>
  <si>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</si>
  <si>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</si>
  <si>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</si>
  <si>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</si>
  <si>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H</t>
    <phoneticPr fontId="2"/>
  </si>
  <si>
    <t>F</t>
    <phoneticPr fontId="2"/>
  </si>
  <si>
    <t>N</t>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</si>
  <si>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</si>
  <si>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</si>
  <si>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</si>
  <si>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</si>
  <si>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</si>
  <si>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</si>
  <si>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</si>
  <si>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2内訳表ファイル書出</t>
  </si>
  <si>
    <t>3全表形式ファイル書出</t>
  </si>
  <si>
    <t>R</t>
    <phoneticPr fontId="2"/>
  </si>
  <si>
    <t>W</t>
    <phoneticPr fontId="2"/>
  </si>
  <si>
    <t>P</t>
    <phoneticPr fontId="2"/>
  </si>
  <si>
    <t>V</t>
    <phoneticPr fontId="2"/>
  </si>
  <si>
    <t>C</t>
    <phoneticPr fontId="2"/>
  </si>
  <si>
    <t>D</t>
    <phoneticPr fontId="2"/>
  </si>
  <si>
    <t>G</t>
    <phoneticPr fontId="2"/>
  </si>
  <si>
    <t>I</t>
    <phoneticPr fontId="2"/>
  </si>
  <si>
    <t>K</t>
    <phoneticPr fontId="2"/>
  </si>
  <si>
    <t>L</t>
    <phoneticPr fontId="2"/>
  </si>
  <si>
    <t>M</t>
    <phoneticPr fontId="2"/>
  </si>
  <si>
    <t>O</t>
    <phoneticPr fontId="2"/>
  </si>
  <si>
    <t>S</t>
    <phoneticPr fontId="2"/>
  </si>
  <si>
    <t>T</t>
    <phoneticPr fontId="2"/>
  </si>
  <si>
    <t>U</t>
    <phoneticPr fontId="2"/>
  </si>
  <si>
    <t>X</t>
    <phoneticPr fontId="2"/>
  </si>
  <si>
    <t>Y</t>
    <phoneticPr fontId="2"/>
  </si>
  <si>
    <t>Z</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</si>
  <si>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</si>
  <si>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</si>
  <si>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</si>
  <si>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</si>
  <si>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金　　　額</t>
    <rPh sb="0" eb="1">
      <t>キン</t>
    </rPh>
    <rPh sb="4" eb="5">
      <t>ガク</t>
    </rPh>
    <phoneticPr fontId="2"/>
  </si>
  <si>
    <t>明細項目の指定に必要な項目</t>
    <rPh sb="0" eb="2">
      <t>メイサイ</t>
    </rPh>
    <rPh sb="2" eb="4">
      <t>コウモク</t>
    </rPh>
    <rPh sb="5" eb="7">
      <t>シテイ</t>
    </rPh>
    <rPh sb="8" eb="10">
      <t>ヒツヨウ</t>
    </rPh>
    <rPh sb="11" eb="13">
      <t>コウモク</t>
    </rPh>
    <phoneticPr fontId="2"/>
  </si>
  <si>
    <t>AI</t>
    <phoneticPr fontId="2"/>
  </si>
  <si>
    <t>AE</t>
    <phoneticPr fontId="2"/>
  </si>
  <si>
    <t>名　　　称</t>
    <rPh sb="0" eb="1">
      <t>メイ</t>
    </rPh>
    <rPh sb="4" eb="5">
      <t>ショウ</t>
    </rPh>
    <phoneticPr fontId="2"/>
  </si>
  <si>
    <t>単位</t>
    <rPh sb="0" eb="2">
      <t>タンイ</t>
    </rPh>
    <phoneticPr fontId="2"/>
  </si>
  <si>
    <t>単　　価</t>
    <rPh sb="0" eb="1">
      <t>タン</t>
    </rPh>
    <rPh sb="3" eb="4">
      <t>アタイ</t>
    </rPh>
    <phoneticPr fontId="2"/>
  </si>
  <si>
    <t>摘　　　要</t>
    <rPh sb="0" eb="1">
      <t>チャク</t>
    </rPh>
    <rPh sb="4" eb="5">
      <t>ヨウ</t>
    </rPh>
    <phoneticPr fontId="2"/>
  </si>
  <si>
    <t>１または２</t>
    <phoneticPr fontId="2"/>
  </si>
  <si>
    <t>階層の深さ</t>
    <rPh sb="0" eb="2">
      <t>カイソウ</t>
    </rPh>
    <rPh sb="3" eb="4">
      <t>フカ</t>
    </rPh>
    <phoneticPr fontId="2"/>
  </si>
  <si>
    <t>単　価</t>
    <rPh sb="0" eb="1">
      <t>タン</t>
    </rPh>
    <rPh sb="2" eb="3">
      <t>アタイ</t>
    </rPh>
    <phoneticPr fontId="2"/>
  </si>
  <si>
    <t>金　　額</t>
    <rPh sb="0" eb="1">
      <t>キン</t>
    </rPh>
    <rPh sb="3" eb="4">
      <t>ガク</t>
    </rPh>
    <phoneticPr fontId="2"/>
  </si>
  <si>
    <t>AE</t>
    <phoneticPr fontId="2"/>
  </si>
  <si>
    <t>AC</t>
    <phoneticPr fontId="2"/>
  </si>
  <si>
    <t>AI</t>
    <phoneticPr fontId="2"/>
  </si>
  <si>
    <t>BB</t>
    <phoneticPr fontId="2"/>
  </si>
  <si>
    <t>AJ</t>
    <phoneticPr fontId="2"/>
  </si>
  <si>
    <t>BC</t>
    <phoneticPr fontId="2"/>
  </si>
  <si>
    <t>AS</t>
    <phoneticPr fontId="2"/>
  </si>
  <si>
    <t>A</t>
    <phoneticPr fontId="2"/>
  </si>
  <si>
    <t>AZ</t>
    <phoneticPr fontId="2"/>
  </si>
  <si>
    <t>BS</t>
    <phoneticPr fontId="2"/>
  </si>
  <si>
    <t>BL</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</si>
  <si>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</si>
  <si>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</si>
  <si>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</si>
  <si>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</si>
  <si>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</si>
  <si>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t>
    <phoneticPr fontId="2"/>
  </si>
  <si>
    <t>工事名称</t>
    <rPh sb="0" eb="2">
      <t>コウジ</t>
    </rPh>
    <rPh sb="2" eb="4">
      <t>メイショウ</t>
    </rPh>
    <phoneticPr fontId="2"/>
  </si>
  <si>
    <t>初ページ</t>
    <rPh sb="0" eb="1">
      <t>ショ</t>
    </rPh>
    <phoneticPr fontId="2"/>
  </si>
  <si>
    <t>数量</t>
    <rPh sb="0" eb="2">
      <t>スウリョウ</t>
    </rPh>
    <phoneticPr fontId="2"/>
  </si>
  <si>
    <t>単価表明細</t>
    <rPh sb="0" eb="2">
      <t>タンカ</t>
    </rPh>
    <rPh sb="2" eb="3">
      <t>ヒョウ</t>
    </rPh>
    <rPh sb="3" eb="5">
      <t>メイサイ</t>
    </rPh>
    <phoneticPr fontId="2"/>
  </si>
  <si>
    <t>値の数値によって02列(B列)目以降の列の結合をします。前半02は、開始列、後の06対照列数
例　階層の深さ3のときE,F,G,H列の結合
　　階層の深さ0のとき　B,C,D,E,F,G,Hの列の結合　</t>
    <rPh sb="0" eb="1">
      <t>アタイ</t>
    </rPh>
    <rPh sb="2" eb="4">
      <t>スウチ</t>
    </rPh>
    <rPh sb="10" eb="11">
      <t>レツ</t>
    </rPh>
    <rPh sb="13" eb="14">
      <t>レツ</t>
    </rPh>
    <rPh sb="15" eb="16">
      <t>メ</t>
    </rPh>
    <rPh sb="16" eb="18">
      <t>イコウ</t>
    </rPh>
    <rPh sb="19" eb="20">
      <t>レツ</t>
    </rPh>
    <rPh sb="21" eb="23">
      <t>ケツゴウ</t>
    </rPh>
    <rPh sb="28" eb="30">
      <t>ゼンハン</t>
    </rPh>
    <rPh sb="34" eb="36">
      <t>カイシ</t>
    </rPh>
    <rPh sb="36" eb="37">
      <t>レツ</t>
    </rPh>
    <rPh sb="38" eb="39">
      <t>アト</t>
    </rPh>
    <rPh sb="42" eb="44">
      <t>タイショウ</t>
    </rPh>
    <rPh sb="44" eb="46">
      <t>レツスウ</t>
    </rPh>
    <rPh sb="47" eb="48">
      <t>レイ</t>
    </rPh>
    <rPh sb="49" eb="51">
      <t>カイソウ</t>
    </rPh>
    <rPh sb="52" eb="53">
      <t>フカ</t>
    </rPh>
    <rPh sb="65" eb="66">
      <t>レツ</t>
    </rPh>
    <rPh sb="67" eb="69">
      <t>ケツゴウ</t>
    </rPh>
    <rPh sb="72" eb="74">
      <t>カイソウ</t>
    </rPh>
    <rPh sb="75" eb="76">
      <t>フカ</t>
    </rPh>
    <rPh sb="96" eb="97">
      <t>レツ</t>
    </rPh>
    <rPh sb="98" eb="100">
      <t>ケツゴウ</t>
    </rPh>
    <phoneticPr fontId="2"/>
  </si>
  <si>
    <t>摘　　　要</t>
    <rPh sb="0" eb="1">
      <t>テキ</t>
    </rPh>
    <rPh sb="4" eb="5">
      <t>ヨウ</t>
    </rPh>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</si>
  <si>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</si>
  <si>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</si>
  <si>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</si>
  <si>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</si>
  <si>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</si>
  <si>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</si>
  <si>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AA</t>
    <phoneticPr fontId="2"/>
  </si>
  <si>
    <t>社名</t>
    <rPh sb="0" eb="2">
      <t>シャメイ</t>
    </rPh>
    <phoneticPr fontId="2"/>
  </si>
  <si>
    <t>ｍ</t>
    <phoneticPr fontId="2"/>
  </si>
  <si>
    <t>R-2-1-2-1</t>
  </si>
  <si>
    <t>m3</t>
  </si>
  <si>
    <t>ｍ</t>
    <phoneticPr fontId="2"/>
  </si>
  <si>
    <t/>
  </si>
  <si>
    <t>内訳表明細</t>
    <rPh sb="0" eb="2">
      <t>ウチワケ</t>
    </rPh>
    <rPh sb="2" eb="3">
      <t>ヒョウ</t>
    </rPh>
    <rPh sb="3" eb="5">
      <t>メイサイ</t>
    </rPh>
    <phoneticPr fontId="2"/>
  </si>
  <si>
    <t>単価表第001号</t>
    <phoneticPr fontId="2"/>
  </si>
  <si>
    <t>単価表第001号</t>
    <phoneticPr fontId="2"/>
  </si>
  <si>
    <t>A1:M43</t>
    <phoneticPr fontId="2"/>
  </si>
  <si>
    <t>A44:M86</t>
    <phoneticPr fontId="2"/>
  </si>
  <si>
    <t>AL</t>
    <phoneticPr fontId="2"/>
  </si>
  <si>
    <t>BJ</t>
    <phoneticPr fontId="2"/>
  </si>
  <si>
    <t>BE</t>
    <phoneticPr fontId="2"/>
  </si>
  <si>
    <t>CB</t>
    <phoneticPr fontId="2"/>
  </si>
  <si>
    <t>AM</t>
    <phoneticPr fontId="2"/>
  </si>
  <si>
    <t>BK</t>
    <phoneticPr fontId="2"/>
  </si>
  <si>
    <t>AX</t>
    <phoneticPr fontId="2"/>
  </si>
  <si>
    <t>BU</t>
    <phoneticPr fontId="2"/>
  </si>
  <si>
    <t>単　位</t>
    <rPh sb="0" eb="1">
      <t>タン</t>
    </rPh>
    <rPh sb="2" eb="3">
      <t>クライ</t>
    </rPh>
    <phoneticPr fontId="2"/>
  </si>
  <si>
    <t>工事区分　　　費　目　　　工　種</t>
    <phoneticPr fontId="2"/>
  </si>
  <si>
    <t>数　量</t>
    <rPh sb="0" eb="1">
      <t>カズ</t>
    </rPh>
    <rPh sb="2" eb="3">
      <t>リョウ</t>
    </rPh>
    <phoneticPr fontId="2"/>
  </si>
  <si>
    <t>工   事   名</t>
    <rPh sb="0" eb="1">
      <t>コウ</t>
    </rPh>
    <rPh sb="4" eb="5">
      <t>コト</t>
    </rPh>
    <rPh sb="8" eb="9">
      <t>メイ</t>
    </rPh>
    <phoneticPr fontId="2"/>
  </si>
  <si>
    <t>０非表示</t>
  </si>
  <si>
    <t>単価</t>
    <rPh sb="0" eb="2">
      <t>タンカ</t>
    </rPh>
    <phoneticPr fontId="2"/>
  </si>
  <si>
    <t>Q</t>
    <phoneticPr fontId="2"/>
  </si>
  <si>
    <t>共通仮設費出力</t>
    <rPh sb="0" eb="2">
      <t>キョウツウ</t>
    </rPh>
    <rPh sb="2" eb="4">
      <t>カセツ</t>
    </rPh>
    <rPh sb="4" eb="5">
      <t>ヒ</t>
    </rPh>
    <rPh sb="5" eb="7">
      <t>シュツリョク</t>
    </rPh>
    <phoneticPr fontId="2"/>
  </si>
  <si>
    <t>明細種別</t>
    <rPh sb="0" eb="2">
      <t>メイサイ</t>
    </rPh>
    <rPh sb="2" eb="4">
      <t>シュベツ</t>
    </rPh>
    <phoneticPr fontId="2"/>
  </si>
  <si>
    <t>AL</t>
    <phoneticPr fontId="2"/>
  </si>
  <si>
    <t>BJ</t>
    <phoneticPr fontId="2"/>
  </si>
  <si>
    <t>BE</t>
    <phoneticPr fontId="2"/>
  </si>
  <si>
    <t>CB</t>
    <phoneticPr fontId="2"/>
  </si>
  <si>
    <t>AY</t>
    <phoneticPr fontId="2"/>
  </si>
  <si>
    <t>BV</t>
    <phoneticPr fontId="2"/>
  </si>
  <si>
    <t>AR</t>
    <phoneticPr fontId="2"/>
  </si>
  <si>
    <t>BP</t>
    <phoneticPr fontId="2"/>
  </si>
  <si>
    <t>AL</t>
    <phoneticPr fontId="2"/>
  </si>
  <si>
    <t>CB</t>
    <phoneticPr fontId="2"/>
  </si>
  <si>
    <t>AM</t>
    <phoneticPr fontId="2"/>
  </si>
  <si>
    <t>BK</t>
    <phoneticPr fontId="2"/>
  </si>
  <si>
    <t>AX</t>
    <phoneticPr fontId="2"/>
  </si>
  <si>
    <t>BU</t>
    <phoneticPr fontId="2"/>
  </si>
  <si>
    <t>AP</t>
    <phoneticPr fontId="2"/>
  </si>
  <si>
    <t>AV</t>
    <phoneticPr fontId="2"/>
  </si>
  <si>
    <t>AF</t>
    <phoneticPr fontId="2"/>
  </si>
  <si>
    <t>結合02_09</t>
    <phoneticPr fontId="2"/>
  </si>
  <si>
    <t>AB</t>
    <phoneticPr fontId="2"/>
  </si>
  <si>
    <t>下記の通りお見積り申し上げます。</t>
    <rPh sb="0" eb="2">
      <t>カキ</t>
    </rPh>
    <rPh sb="3" eb="4">
      <t>トオ</t>
    </rPh>
    <rPh sb="6" eb="8">
      <t>ミツモ</t>
    </rPh>
    <rPh sb="9" eb="10">
      <t>モウ</t>
    </rPh>
    <rPh sb="11" eb="12">
      <t>ア</t>
    </rPh>
    <phoneticPr fontId="15"/>
  </si>
  <si>
    <t>納期</t>
    <rPh sb="0" eb="2">
      <t>ノウキ</t>
    </rPh>
    <phoneticPr fontId="15"/>
  </si>
  <si>
    <t>お支払い条件</t>
    <rPh sb="1" eb="3">
      <t>シハラ</t>
    </rPh>
    <rPh sb="4" eb="6">
      <t>ジョウケン</t>
    </rPh>
    <phoneticPr fontId="15"/>
  </si>
  <si>
    <t>受渡方法・場所</t>
    <rPh sb="0" eb="2">
      <t>ウケワタシ</t>
    </rPh>
    <rPh sb="2" eb="4">
      <t>ホウホウ</t>
    </rPh>
    <rPh sb="5" eb="7">
      <t>バショ</t>
    </rPh>
    <phoneticPr fontId="15"/>
  </si>
  <si>
    <t>見積有効期限</t>
    <rPh sb="0" eb="2">
      <t>ミツモリ</t>
    </rPh>
    <rPh sb="2" eb="4">
      <t>ユウコウ</t>
    </rPh>
    <rPh sb="4" eb="6">
      <t>キゲン</t>
    </rPh>
    <phoneticPr fontId="15"/>
  </si>
  <si>
    <t>住所</t>
    <rPh sb="0" eb="2">
      <t>ジュウショ</t>
    </rPh>
    <phoneticPr fontId="2"/>
  </si>
  <si>
    <t>社名</t>
    <phoneticPr fontId="2"/>
  </si>
  <si>
    <t>出力用住所</t>
    <phoneticPr fontId="2"/>
  </si>
  <si>
    <t>工事名1</t>
    <rPh sb="0" eb="2">
      <t>コウジ</t>
    </rPh>
    <rPh sb="2" eb="3">
      <t>メイ</t>
    </rPh>
    <phoneticPr fontId="2"/>
  </si>
  <si>
    <t>×</t>
    <phoneticPr fontId="2"/>
  </si>
  <si>
    <t>出力用氏名</t>
    <rPh sb="0" eb="3">
      <t>シュツリョクヨウ</t>
    </rPh>
    <rPh sb="3" eb="5">
      <t>シメイ</t>
    </rPh>
    <phoneticPr fontId="2"/>
  </si>
  <si>
    <t>担当者</t>
    <rPh sb="0" eb="3">
      <t>タントウシャ</t>
    </rPh>
    <phoneticPr fontId="2"/>
  </si>
  <si>
    <t>A</t>
    <phoneticPr fontId="2"/>
  </si>
  <si>
    <t>代表者</t>
    <rPh sb="0" eb="3">
      <t>ダイヒョウシャ</t>
    </rPh>
    <phoneticPr fontId="2"/>
  </si>
  <si>
    <t>出力用TEL</t>
    <rPh sb="0" eb="3">
      <t>シュツリョクヨウ</t>
    </rPh>
    <phoneticPr fontId="2"/>
  </si>
  <si>
    <t>出力用FAX</t>
    <rPh sb="0" eb="3">
      <t>シュツリョクヨウ</t>
    </rPh>
    <phoneticPr fontId="2"/>
  </si>
  <si>
    <t>TEL</t>
    <phoneticPr fontId="2"/>
  </si>
  <si>
    <t>FAX</t>
    <phoneticPr fontId="2"/>
  </si>
  <si>
    <t>AH</t>
    <phoneticPr fontId="2"/>
  </si>
  <si>
    <t>備　　　考</t>
    <rPh sb="0" eb="1">
      <t>ソノウ</t>
    </rPh>
    <rPh sb="4" eb="5">
      <t>コウ</t>
    </rPh>
    <phoneticPr fontId="2"/>
  </si>
  <si>
    <t>工　　種　・　規　格　寸　法</t>
    <rPh sb="0" eb="1">
      <t>コウ</t>
    </rPh>
    <rPh sb="3" eb="4">
      <t>シュ</t>
    </rPh>
    <rPh sb="7" eb="8">
      <t>タダシ</t>
    </rPh>
    <rPh sb="9" eb="10">
      <t>カク</t>
    </rPh>
    <rPh sb="11" eb="12">
      <t>スン</t>
    </rPh>
    <rPh sb="13" eb="14">
      <t>ノリ</t>
    </rPh>
    <phoneticPr fontId="2"/>
  </si>
  <si>
    <t>発注者名</t>
    <rPh sb="0" eb="3">
      <t>ハッチュウシャ</t>
    </rPh>
    <rPh sb="3" eb="4">
      <t>メイ</t>
    </rPh>
    <phoneticPr fontId="2"/>
  </si>
  <si>
    <t>様</t>
    <phoneticPr fontId="2"/>
  </si>
  <si>
    <t>納期</t>
    <rPh sb="0" eb="2">
      <t>ノウキ</t>
    </rPh>
    <phoneticPr fontId="2"/>
  </si>
  <si>
    <t>受渡方法場所</t>
    <rPh sb="0" eb="2">
      <t>ウケワタシ</t>
    </rPh>
    <rPh sb="2" eb="4">
      <t>ホウホウ</t>
    </rPh>
    <rPh sb="4" eb="6">
      <t>バショ</t>
    </rPh>
    <phoneticPr fontId="2"/>
  </si>
  <si>
    <t>納期</t>
    <rPh sb="0" eb="2">
      <t>ノウキ</t>
    </rPh>
    <phoneticPr fontId="2"/>
  </si>
  <si>
    <t>支払条件</t>
    <rPh sb="0" eb="4">
      <t>シハライジョウケン</t>
    </rPh>
    <phoneticPr fontId="2"/>
  </si>
  <si>
    <t>受渡方法</t>
    <rPh sb="0" eb="4">
      <t>ウケワタシホウホウ</t>
    </rPh>
    <phoneticPr fontId="2"/>
  </si>
  <si>
    <t>担当者</t>
    <rPh sb="0" eb="3">
      <t>タントウシャ</t>
    </rPh>
    <phoneticPr fontId="2"/>
  </si>
  <si>
    <t>AN</t>
    <phoneticPr fontId="2"/>
  </si>
  <si>
    <t>AJ</t>
    <phoneticPr fontId="2"/>
  </si>
  <si>
    <t>AK</t>
    <phoneticPr fontId="2"/>
  </si>
  <si>
    <t>AL</t>
    <phoneticPr fontId="2"/>
  </si>
  <si>
    <t>AM</t>
    <phoneticPr fontId="2"/>
  </si>
  <si>
    <t>AG</t>
    <phoneticPr fontId="2"/>
  </si>
  <si>
    <t>AF</t>
    <phoneticPr fontId="2"/>
  </si>
  <si>
    <t>明細種別</t>
    <rPh sb="0" eb="4">
      <t>メイサイシュベツ</t>
    </rPh>
    <phoneticPr fontId="2"/>
  </si>
  <si>
    <t>BW</t>
    <phoneticPr fontId="2"/>
  </si>
  <si>
    <t>BN</t>
    <phoneticPr fontId="2"/>
  </si>
  <si>
    <t>BI</t>
    <phoneticPr fontId="2"/>
  </si>
  <si>
    <t>CF</t>
    <phoneticPr fontId="2"/>
  </si>
  <si>
    <t>BC</t>
    <phoneticPr fontId="2"/>
  </si>
  <si>
    <t>BZ</t>
    <phoneticPr fontId="2"/>
  </si>
  <si>
    <t>BT</t>
    <phoneticPr fontId="2"/>
  </si>
  <si>
    <t>見積有効期限</t>
    <phoneticPr fontId="2"/>
  </si>
  <si>
    <t>見積有効期限</t>
    <phoneticPr fontId="2"/>
  </si>
  <si>
    <t>　　　　御　　見　　積　　書　　　</t>
    <rPh sb="4" eb="5">
      <t>オ</t>
    </rPh>
    <rPh sb="7" eb="8">
      <t>ミ</t>
    </rPh>
    <rPh sb="10" eb="11">
      <t>セキ</t>
    </rPh>
    <rPh sb="13" eb="14">
      <t>ショ</t>
    </rPh>
    <phoneticPr fontId="15"/>
  </si>
  <si>
    <t>CK</t>
    <phoneticPr fontId="2"/>
  </si>
  <si>
    <t>AP</t>
    <phoneticPr fontId="2"/>
  </si>
  <si>
    <t>BZ</t>
    <phoneticPr fontId="2"/>
  </si>
  <si>
    <t>BC</t>
    <phoneticPr fontId="2"/>
  </si>
  <si>
    <t>BY</t>
    <phoneticPr fontId="2"/>
  </si>
  <si>
    <t>BB</t>
    <phoneticPr fontId="2"/>
  </si>
  <si>
    <t>BU</t>
    <phoneticPr fontId="2"/>
  </si>
  <si>
    <t>AW</t>
    <phoneticPr fontId="2"/>
  </si>
  <si>
    <t>BA</t>
    <phoneticPr fontId="2"/>
  </si>
  <si>
    <t>AT</t>
    <phoneticPr fontId="2"/>
  </si>
  <si>
    <t>AU</t>
    <phoneticPr fontId="2"/>
  </si>
  <si>
    <t>BR</t>
    <phoneticPr fontId="2"/>
  </si>
  <si>
    <t xml:space="preserve">御見積総計金額 (税込)  </t>
    <phoneticPr fontId="2"/>
  </si>
  <si>
    <t>㊞　</t>
    <phoneticPr fontId="2"/>
  </si>
  <si>
    <t>付表番号</t>
    <rPh sb="0" eb="2">
      <t>フヒョウ</t>
    </rPh>
    <rPh sb="2" eb="4">
      <t>バンゴウ</t>
    </rPh>
    <phoneticPr fontId="27"/>
  </si>
  <si>
    <t>管理番号</t>
    <rPh sb="0" eb="2">
      <t>カンリ</t>
    </rPh>
    <rPh sb="2" eb="4">
      <t>バンゴウ</t>
    </rPh>
    <phoneticPr fontId="28"/>
  </si>
  <si>
    <t>No</t>
    <phoneticPr fontId="25"/>
  </si>
  <si>
    <t>殿</t>
    <rPh sb="0" eb="1">
      <t>ドノ</t>
    </rPh>
    <phoneticPr fontId="2"/>
  </si>
  <si>
    <t xml:space="preserve">見　積　金　額  </t>
    <phoneticPr fontId="25"/>
  </si>
  <si>
    <t>工事場所</t>
    <rPh sb="0" eb="2">
      <t>コウジ</t>
    </rPh>
    <rPh sb="2" eb="4">
      <t>バショ</t>
    </rPh>
    <phoneticPr fontId="15"/>
  </si>
  <si>
    <t>工事名</t>
    <rPh sb="0" eb="1">
      <t>コウ</t>
    </rPh>
    <rPh sb="1" eb="2">
      <t>コト</t>
    </rPh>
    <rPh sb="2" eb="3">
      <t>メイ</t>
    </rPh>
    <phoneticPr fontId="2"/>
  </si>
  <si>
    <t>上記の通り御見積申し上げますので何卒御下命の程お願い申しあげます。</t>
    <rPh sb="0" eb="2">
      <t>ジョウキ</t>
    </rPh>
    <rPh sb="3" eb="4">
      <t>トオ</t>
    </rPh>
    <rPh sb="5" eb="8">
      <t>オミツモリ</t>
    </rPh>
    <rPh sb="8" eb="9">
      <t>モウ</t>
    </rPh>
    <rPh sb="10" eb="11">
      <t>ア</t>
    </rPh>
    <rPh sb="16" eb="18">
      <t>ナニトゾ</t>
    </rPh>
    <rPh sb="18" eb="21">
      <t>ゴカメイ</t>
    </rPh>
    <rPh sb="22" eb="23">
      <t>ホド</t>
    </rPh>
    <rPh sb="24" eb="25">
      <t>ネガ</t>
    </rPh>
    <rPh sb="26" eb="27">
      <t>モウ</t>
    </rPh>
    <phoneticPr fontId="25"/>
  </si>
  <si>
    <t>出力用住所</t>
    <rPh sb="0" eb="3">
      <t>シュツリョクヨウ</t>
    </rPh>
    <rPh sb="3" eb="5">
      <t>ジュウショ</t>
    </rPh>
    <phoneticPr fontId="25"/>
  </si>
  <si>
    <t>出力用社名</t>
    <rPh sb="0" eb="3">
      <t>シュツリョクヨウ</t>
    </rPh>
    <rPh sb="3" eb="5">
      <t>シャメイ</t>
    </rPh>
    <phoneticPr fontId="25"/>
  </si>
  <si>
    <t>本見積書には消費税は含まれておりません。</t>
    <rPh sb="0" eb="1">
      <t>ホン</t>
    </rPh>
    <rPh sb="1" eb="4">
      <t>ミツモリショ</t>
    </rPh>
    <rPh sb="6" eb="9">
      <t>ショウヒゼイ</t>
    </rPh>
    <rPh sb="10" eb="11">
      <t>フク</t>
    </rPh>
    <phoneticPr fontId="25"/>
  </si>
  <si>
    <t>ご提示額に税額が加算されますので</t>
    <rPh sb="1" eb="3">
      <t>テイジ</t>
    </rPh>
    <rPh sb="3" eb="4">
      <t>ガク</t>
    </rPh>
    <rPh sb="5" eb="7">
      <t>ゼイガク</t>
    </rPh>
    <rPh sb="8" eb="10">
      <t>カサン</t>
    </rPh>
    <phoneticPr fontId="25"/>
  </si>
  <si>
    <t>当該金額を別途お支払いください。</t>
    <rPh sb="0" eb="2">
      <t>トウガイ</t>
    </rPh>
    <rPh sb="2" eb="4">
      <t>キンガク</t>
    </rPh>
    <rPh sb="5" eb="7">
      <t>ベット</t>
    </rPh>
    <rPh sb="8" eb="10">
      <t>シハラ</t>
    </rPh>
    <phoneticPr fontId="25"/>
  </si>
  <si>
    <t>備　　　考</t>
    <rPh sb="0" eb="1">
      <t>トモ</t>
    </rPh>
    <rPh sb="4" eb="5">
      <t>コウ</t>
    </rPh>
    <phoneticPr fontId="2"/>
  </si>
  <si>
    <t>種　　別　・　細　　別</t>
    <rPh sb="0" eb="1">
      <t>シュ</t>
    </rPh>
    <rPh sb="3" eb="4">
      <t>ベツ</t>
    </rPh>
    <rPh sb="7" eb="8">
      <t>ホソ</t>
    </rPh>
    <rPh sb="10" eb="11">
      <t>ベツ</t>
    </rPh>
    <phoneticPr fontId="2"/>
  </si>
  <si>
    <t>種　　別　・　細　　別</t>
    <phoneticPr fontId="2"/>
  </si>
  <si>
    <t>A59:W87</t>
    <phoneticPr fontId="2"/>
  </si>
  <si>
    <t>A1:W58</t>
    <phoneticPr fontId="2"/>
  </si>
  <si>
    <t>Ｙ</t>
    <phoneticPr fontId="2"/>
  </si>
  <si>
    <t>見積金額</t>
    <rPh sb="0" eb="2">
      <t>ミツモリ</t>
    </rPh>
    <rPh sb="2" eb="4">
      <t>キンガク</t>
    </rPh>
    <phoneticPr fontId="2"/>
  </si>
  <si>
    <t>工事価格1</t>
    <rPh sb="0" eb="2">
      <t>コウジ</t>
    </rPh>
    <rPh sb="2" eb="4">
      <t>カカク</t>
    </rPh>
    <phoneticPr fontId="2"/>
  </si>
  <si>
    <t>工事場所1</t>
    <rPh sb="0" eb="2">
      <t>コウジ</t>
    </rPh>
    <rPh sb="2" eb="4">
      <t>バショ</t>
    </rPh>
    <phoneticPr fontId="2"/>
  </si>
  <si>
    <t>工事場所</t>
    <rPh sb="0" eb="2">
      <t>コウジ</t>
    </rPh>
    <rPh sb="2" eb="4">
      <t>バショ</t>
    </rPh>
    <phoneticPr fontId="2"/>
  </si>
  <si>
    <t>御支払条件</t>
    <rPh sb="0" eb="3">
      <t>オシハライ</t>
    </rPh>
    <rPh sb="3" eb="5">
      <t>ジョウケン</t>
    </rPh>
    <phoneticPr fontId="2"/>
  </si>
  <si>
    <t>Y</t>
    <phoneticPr fontId="2"/>
  </si>
  <si>
    <t>Y</t>
    <phoneticPr fontId="2"/>
  </si>
  <si>
    <t>I</t>
    <phoneticPr fontId="2"/>
  </si>
  <si>
    <t>工種別内訳表</t>
    <rPh sb="0" eb="1">
      <t>コウ</t>
    </rPh>
    <rPh sb="1" eb="3">
      <t>シュベツ</t>
    </rPh>
    <rPh sb="3" eb="5">
      <t>ウチワケ</t>
    </rPh>
    <rPh sb="5" eb="6">
      <t>ヒョウ</t>
    </rPh>
    <phoneticPr fontId="2"/>
  </si>
  <si>
    <t>帳票イメージ工種別内訳</t>
  </si>
  <si>
    <t>～</t>
    <phoneticPr fontId="25"/>
  </si>
  <si>
    <t>　御　　見　　積　　書　　　</t>
    <rPh sb="1" eb="2">
      <t>オ</t>
    </rPh>
    <rPh sb="4" eb="5">
      <t>ミ</t>
    </rPh>
    <rPh sb="7" eb="8">
      <t>セキ</t>
    </rPh>
    <rPh sb="10" eb="11">
      <t>ショ</t>
    </rPh>
    <phoneticPr fontId="15"/>
  </si>
</sst>
</file>

<file path=xl/styles.xml><?xml version="1.0" encoding="utf-8"?>
<styleSheet xmlns="http://schemas.openxmlformats.org/spreadsheetml/2006/main">
  <numFmts count="10">
    <numFmt numFmtId="5" formatCode="&quot;¥&quot;#,##0;&quot;¥&quot;\-#,##0"/>
    <numFmt numFmtId="176" formatCode="0_ "/>
    <numFmt numFmtId="177" formatCode="#,##0_ "/>
    <numFmt numFmtId="178" formatCode="#,###.##"/>
    <numFmt numFmtId="179" formatCode="#,##0_ ;[Red]\-#,##0\ "/>
    <numFmt numFmtId="180" formatCode="#,###.###"/>
    <numFmt numFmtId="181" formatCode="#.####"/>
    <numFmt numFmtId="182" formatCode="#.##"/>
    <numFmt numFmtId="183" formatCode="[$-411]ggge&quot;年&quot;m&quot;月&quot;d&quot;日&quot;;@"/>
    <numFmt numFmtId="184" formatCode="&quot;¥&quot;#,##0\-;&quot;¥&quot;\-#,##0\-"/>
  </numFmts>
  <fonts count="33">
    <font>
      <sz val="11"/>
      <name val="ＭＳ Ｐゴシック"/>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b/>
      <sz val="28"/>
      <name val="ＭＳ 明朝"/>
      <family val="1"/>
      <charset val="128"/>
    </font>
    <font>
      <sz val="11"/>
      <name val="ＭＳ 明朝"/>
      <family val="1"/>
      <charset val="128"/>
    </font>
    <font>
      <sz val="9"/>
      <name val="ＭＳ 明朝"/>
      <family val="1"/>
      <charset val="128"/>
    </font>
    <font>
      <sz val="12"/>
      <name val="ＭＳ ゴシック"/>
      <family val="3"/>
      <charset val="128"/>
    </font>
    <font>
      <sz val="16"/>
      <name val="ＭＳ Ｐ明朝"/>
      <family val="1"/>
      <charset val="128"/>
    </font>
    <font>
      <sz val="11"/>
      <name val="ＭＳ Ｐ明朝"/>
      <family val="1"/>
      <charset val="128"/>
    </font>
    <font>
      <sz val="10"/>
      <name val="ＭＳ Ｐ明朝"/>
      <family val="1"/>
      <charset val="128"/>
    </font>
    <font>
      <sz val="10.5"/>
      <name val="ＭＳ 明朝"/>
      <family val="1"/>
      <charset val="128"/>
    </font>
    <font>
      <sz val="10.5"/>
      <name val="ＭＳ Ｐ明朝"/>
      <family val="1"/>
      <charset val="128"/>
    </font>
    <font>
      <sz val="10.5"/>
      <name val="ＭＳ Ｐゴシック"/>
      <family val="3"/>
      <charset val="128"/>
    </font>
    <font>
      <sz val="6"/>
      <name val="ＭＳ Ｐゴシック"/>
      <family val="2"/>
      <charset val="128"/>
      <scheme val="minor"/>
    </font>
    <font>
      <b/>
      <sz val="11"/>
      <name val="ＭＳ Ｐ明朝"/>
      <family val="1"/>
      <charset val="128"/>
    </font>
    <font>
      <sz val="12"/>
      <name val="ＭＳ Ｐ明朝"/>
      <family val="1"/>
      <charset val="128"/>
    </font>
    <font>
      <b/>
      <sz val="11"/>
      <name val="ＭＳ Ｐゴシック"/>
      <family val="3"/>
      <charset val="128"/>
    </font>
    <font>
      <sz val="9"/>
      <name val="ＭＳ Ｐ明朝"/>
      <family val="1"/>
      <charset val="128"/>
    </font>
    <font>
      <sz val="14"/>
      <name val="ＭＳ Ｐ明朝"/>
      <family val="1"/>
      <charset val="128"/>
    </font>
    <font>
      <b/>
      <sz val="16"/>
      <color theme="1"/>
      <name val="ＭＳ Ｐゴシック"/>
      <family val="3"/>
      <charset val="128"/>
    </font>
    <font>
      <sz val="11"/>
      <color theme="1"/>
      <name val="ＭＳ Ｐゴシック"/>
      <family val="3"/>
      <charset val="128"/>
      <scheme val="minor"/>
    </font>
    <font>
      <b/>
      <sz val="12"/>
      <name val="ＭＳ Ｐゴシック"/>
      <family val="3"/>
      <charset val="128"/>
    </font>
    <font>
      <sz val="11"/>
      <color theme="0" tint="-0.499984740745262"/>
      <name val="ＭＳ Ｐ明朝"/>
      <family val="1"/>
      <charset val="128"/>
    </font>
    <font>
      <sz val="6"/>
      <name val="ＭＳ Ｐゴシック"/>
      <family val="3"/>
      <charset val="128"/>
    </font>
    <font>
      <sz val="10"/>
      <name val="ＭＳ 明朝"/>
      <family val="1"/>
      <charset val="128"/>
    </font>
    <font>
      <sz val="7"/>
      <name val="Terminal"/>
      <charset val="128"/>
    </font>
    <font>
      <sz val="6"/>
      <name val="ＭＳ Ｐ明朝"/>
      <family val="1"/>
      <charset val="128"/>
    </font>
    <font>
      <sz val="14"/>
      <name val="ＭＳ 明朝"/>
      <family val="1"/>
      <charset val="128"/>
    </font>
    <font>
      <b/>
      <sz val="16"/>
      <name val="ＭＳ Ｐゴシック"/>
      <family val="3"/>
      <charset val="128"/>
    </font>
    <font>
      <b/>
      <sz val="14"/>
      <name val="ＭＳ 明朝"/>
      <family val="1"/>
      <charset val="128"/>
    </font>
    <font>
      <b/>
      <sz val="16"/>
      <color theme="1"/>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2">
    <xf numFmtId="0" fontId="0" fillId="0" borderId="0"/>
    <xf numFmtId="38" fontId="1" fillId="0" borderId="0" applyFont="0" applyFill="0" applyBorder="0" applyAlignment="0" applyProtection="0"/>
  </cellStyleXfs>
  <cellXfs count="494">
    <xf numFmtId="0" fontId="0" fillId="0" borderId="0" xfId="0"/>
    <xf numFmtId="0" fontId="0" fillId="0" borderId="1" xfId="0" applyBorder="1"/>
    <xf numFmtId="0" fontId="0" fillId="0" borderId="1" xfId="0" applyBorder="1" applyAlignment="1">
      <alignment vertical="top"/>
    </xf>
    <xf numFmtId="0" fontId="0" fillId="0" borderId="5" xfId="0" applyBorder="1"/>
    <xf numFmtId="0" fontId="0" fillId="0" borderId="7" xfId="0" applyBorder="1"/>
    <xf numFmtId="0" fontId="0" fillId="0" borderId="8" xfId="0" applyBorder="1"/>
    <xf numFmtId="0" fontId="0" fillId="0" borderId="8" xfId="0" applyBorder="1" applyAlignment="1">
      <alignment vertical="top"/>
    </xf>
    <xf numFmtId="0" fontId="0" fillId="0" borderId="12" xfId="0" applyBorder="1" applyAlignment="1">
      <alignment horizontal="center" vertical="top"/>
    </xf>
    <xf numFmtId="0" fontId="0" fillId="0" borderId="7" xfId="0" applyBorder="1" applyAlignment="1">
      <alignment vertical="top"/>
    </xf>
    <xf numFmtId="0" fontId="0" fillId="0" borderId="8" xfId="0" applyBorder="1" applyAlignment="1">
      <alignment vertical="top" wrapText="1"/>
    </xf>
    <xf numFmtId="0" fontId="0" fillId="0" borderId="0" xfId="0" applyBorder="1"/>
    <xf numFmtId="0" fontId="0" fillId="0" borderId="16" xfId="0" applyBorder="1" applyAlignment="1">
      <alignment vertical="top"/>
    </xf>
    <xf numFmtId="0" fontId="0" fillId="0" borderId="1" xfId="0" applyFill="1" applyBorder="1"/>
    <xf numFmtId="0" fontId="0" fillId="0" borderId="7" xfId="0" applyFill="1" applyBorder="1"/>
    <xf numFmtId="0" fontId="0" fillId="0" borderId="9" xfId="0" applyFill="1" applyBorder="1"/>
    <xf numFmtId="0" fontId="0" fillId="0" borderId="1" xfId="0" applyBorder="1" applyAlignment="1">
      <alignment vertical="top" wrapText="1"/>
    </xf>
    <xf numFmtId="0" fontId="0" fillId="0" borderId="18" xfId="0" applyFill="1" applyBorder="1"/>
    <xf numFmtId="0" fontId="0" fillId="0" borderId="20" xfId="0" applyFill="1" applyBorder="1"/>
    <xf numFmtId="0" fontId="0" fillId="0" borderId="19" xfId="0" applyBorder="1" applyAlignment="1">
      <alignment vertical="top" wrapText="1"/>
    </xf>
    <xf numFmtId="0" fontId="0" fillId="0" borderId="0" xfId="0" applyFill="1" applyBorder="1"/>
    <xf numFmtId="0" fontId="0" fillId="0" borderId="22" xfId="0" applyFill="1" applyBorder="1"/>
    <xf numFmtId="0" fontId="0" fillId="0" borderId="20" xfId="0" applyBorder="1"/>
    <xf numFmtId="40" fontId="0" fillId="0" borderId="0" xfId="1" applyNumberFormat="1" applyFont="1"/>
    <xf numFmtId="0" fontId="0" fillId="2" borderId="22" xfId="0" applyFill="1" applyBorder="1"/>
    <xf numFmtId="0" fontId="0" fillId="2" borderId="28" xfId="0" applyFill="1" applyBorder="1"/>
    <xf numFmtId="0" fontId="0" fillId="2" borderId="29" xfId="0" applyFill="1" applyBorder="1" applyAlignment="1">
      <alignment horizontal="center"/>
    </xf>
    <xf numFmtId="0" fontId="0" fillId="2" borderId="30" xfId="0" applyFill="1" applyBorder="1"/>
    <xf numFmtId="0" fontId="0" fillId="2" borderId="31" xfId="0" applyFill="1" applyBorder="1"/>
    <xf numFmtId="0" fontId="0" fillId="2" borderId="32" xfId="0" applyFill="1" applyBorder="1"/>
    <xf numFmtId="0" fontId="0" fillId="2" borderId="33" xfId="0" applyFill="1" applyBorder="1"/>
    <xf numFmtId="0" fontId="0" fillId="0" borderId="34" xfId="0" applyFill="1" applyBorder="1"/>
    <xf numFmtId="0" fontId="0" fillId="0" borderId="34" xfId="0" applyFill="1" applyBorder="1" applyAlignment="1">
      <alignment vertical="top" wrapText="1"/>
    </xf>
    <xf numFmtId="0" fontId="0" fillId="0" borderId="27" xfId="0" applyFill="1" applyBorder="1"/>
    <xf numFmtId="0" fontId="0" fillId="0" borderId="35" xfId="0" applyFill="1" applyBorder="1"/>
    <xf numFmtId="0" fontId="0" fillId="2" borderId="3" xfId="0" applyFill="1" applyBorder="1"/>
    <xf numFmtId="40" fontId="0" fillId="2" borderId="4" xfId="1" applyNumberFormat="1" applyFont="1" applyFill="1" applyBorder="1"/>
    <xf numFmtId="0" fontId="0" fillId="2" borderId="7" xfId="0" applyFill="1" applyBorder="1"/>
    <xf numFmtId="40" fontId="0" fillId="2" borderId="8" xfId="1" applyNumberFormat="1" applyFont="1" applyFill="1" applyBorder="1"/>
    <xf numFmtId="0" fontId="0" fillId="2" borderId="9" xfId="0" applyFill="1" applyBorder="1"/>
    <xf numFmtId="0" fontId="0" fillId="2" borderId="1" xfId="0" applyFill="1" applyBorder="1"/>
    <xf numFmtId="0" fontId="0" fillId="2" borderId="8" xfId="0" applyFill="1" applyBorder="1" applyAlignment="1">
      <alignment vertical="top"/>
    </xf>
    <xf numFmtId="0" fontId="1" fillId="2" borderId="3" xfId="0" applyFont="1" applyFill="1" applyBorder="1"/>
    <xf numFmtId="40" fontId="1" fillId="2" borderId="4" xfId="1" applyNumberFormat="1" applyFont="1" applyFill="1" applyBorder="1"/>
    <xf numFmtId="0" fontId="1" fillId="2" borderId="7" xfId="0" applyFont="1" applyFill="1" applyBorder="1"/>
    <xf numFmtId="40" fontId="1" fillId="2" borderId="8" xfId="1" applyNumberFormat="1" applyFont="1" applyFill="1" applyBorder="1"/>
    <xf numFmtId="0" fontId="1" fillId="2" borderId="9" xfId="0" applyFont="1" applyFill="1" applyBorder="1"/>
    <xf numFmtId="40" fontId="1" fillId="2" borderId="5" xfId="1" applyNumberFormat="1" applyFont="1" applyFill="1" applyBorder="1"/>
    <xf numFmtId="0" fontId="0" fillId="2" borderId="28" xfId="0" applyFill="1" applyBorder="1" applyAlignment="1">
      <alignment horizontal="center"/>
    </xf>
    <xf numFmtId="0" fontId="0" fillId="2" borderId="9" xfId="0" applyFill="1" applyBorder="1" applyAlignment="1">
      <alignment horizontal="center"/>
    </xf>
    <xf numFmtId="0" fontId="0" fillId="2" borderId="5"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3" fillId="0" borderId="0" xfId="0" applyFont="1" applyAlignment="1">
      <alignment vertical="center"/>
    </xf>
    <xf numFmtId="0" fontId="0" fillId="2" borderId="38" xfId="0" applyFill="1" applyBorder="1" applyAlignment="1">
      <alignment horizontal="center"/>
    </xf>
    <xf numFmtId="0" fontId="0" fillId="2" borderId="34" xfId="0" applyFill="1" applyBorder="1"/>
    <xf numFmtId="0" fontId="0" fillId="0" borderId="1" xfId="0" applyBorder="1" applyAlignment="1">
      <alignment horizontal="center"/>
    </xf>
    <xf numFmtId="0" fontId="4" fillId="0" borderId="0" xfId="0" applyFont="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0" fillId="0" borderId="10" xfId="0" applyFill="1" applyBorder="1"/>
    <xf numFmtId="0" fontId="4" fillId="0" borderId="0" xfId="0" applyFont="1" applyAlignment="1">
      <alignment horizontal="center" vertical="center"/>
    </xf>
    <xf numFmtId="0" fontId="4" fillId="0" borderId="40" xfId="0" applyFont="1" applyFill="1" applyBorder="1" applyAlignment="1">
      <alignment vertical="center"/>
    </xf>
    <xf numFmtId="49" fontId="4" fillId="0" borderId="40" xfId="0" applyNumberFormat="1" applyFont="1" applyFill="1" applyBorder="1" applyAlignment="1">
      <alignment vertical="center"/>
    </xf>
    <xf numFmtId="49" fontId="4" fillId="0" borderId="0" xfId="0" applyNumberFormat="1" applyFont="1" applyFill="1" applyBorder="1" applyAlignment="1">
      <alignment vertical="center"/>
    </xf>
    <xf numFmtId="40" fontId="4" fillId="0" borderId="0" xfId="1"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38" fontId="6" fillId="0" borderId="2" xfId="1" applyFont="1" applyFill="1" applyBorder="1" applyAlignment="1">
      <alignment vertical="center"/>
    </xf>
    <xf numFmtId="38" fontId="6" fillId="0" borderId="20" xfId="1" applyFont="1" applyFill="1" applyBorder="1" applyAlignment="1">
      <alignment vertical="center"/>
    </xf>
    <xf numFmtId="38" fontId="6" fillId="0" borderId="41" xfId="1" applyFont="1" applyFill="1" applyBorder="1" applyAlignment="1">
      <alignment vertical="center"/>
    </xf>
    <xf numFmtId="0" fontId="0" fillId="2" borderId="23" xfId="0" applyFill="1" applyBorder="1"/>
    <xf numFmtId="0" fontId="0" fillId="3" borderId="22" xfId="0" applyFill="1" applyBorder="1"/>
    <xf numFmtId="0" fontId="0" fillId="0" borderId="42" xfId="0" applyBorder="1"/>
    <xf numFmtId="0" fontId="0" fillId="0" borderId="41" xfId="0" applyBorder="1"/>
    <xf numFmtId="0" fontId="0" fillId="0" borderId="43" xfId="0" applyBorder="1"/>
    <xf numFmtId="0" fontId="4" fillId="0" borderId="0" xfId="0" applyFont="1" applyBorder="1" applyAlignment="1">
      <alignment vertical="center"/>
    </xf>
    <xf numFmtId="0" fontId="4" fillId="0" borderId="0" xfId="0" applyFont="1" applyBorder="1" applyAlignment="1">
      <alignment horizontal="center" vertical="center"/>
    </xf>
    <xf numFmtId="0" fontId="7" fillId="0" borderId="0" xfId="0" applyFont="1" applyAlignment="1">
      <alignment vertical="center"/>
    </xf>
    <xf numFmtId="0" fontId="5" fillId="0" borderId="0" xfId="0" applyFont="1" applyFill="1" applyBorder="1" applyAlignment="1" applyProtection="1">
      <alignment horizontal="distributed" vertical="center"/>
    </xf>
    <xf numFmtId="0" fontId="0" fillId="0" borderId="1" xfId="0" applyFill="1" applyBorder="1" applyAlignment="1">
      <alignment horizontal="center"/>
    </xf>
    <xf numFmtId="0" fontId="0" fillId="0" borderId="10" xfId="0" applyFill="1" applyBorder="1" applyAlignment="1">
      <alignment horizontal="center"/>
    </xf>
    <xf numFmtId="0" fontId="7" fillId="0" borderId="0" xfId="0" applyFont="1" applyBorder="1" applyAlignment="1">
      <alignment vertical="center" wrapText="1"/>
    </xf>
    <xf numFmtId="0" fontId="7" fillId="0" borderId="0" xfId="0" applyFont="1" applyBorder="1" applyAlignment="1">
      <alignment horizontal="center" vertical="center"/>
    </xf>
    <xf numFmtId="38" fontId="7" fillId="0" borderId="0" xfId="1" applyFont="1" applyBorder="1" applyAlignment="1">
      <alignment vertical="center"/>
    </xf>
    <xf numFmtId="38" fontId="6" fillId="0" borderId="24" xfId="1" applyFont="1" applyFill="1" applyBorder="1" applyAlignment="1">
      <alignment vertical="center"/>
    </xf>
    <xf numFmtId="0" fontId="4" fillId="0" borderId="45" xfId="0" applyNumberFormat="1" applyFont="1" applyFill="1" applyBorder="1" applyAlignment="1">
      <alignment vertical="center"/>
    </xf>
    <xf numFmtId="0" fontId="4" fillId="0" borderId="46" xfId="0" applyFont="1" applyFill="1" applyBorder="1" applyAlignment="1">
      <alignment vertical="center"/>
    </xf>
    <xf numFmtId="49" fontId="4" fillId="0" borderId="46" xfId="0" applyNumberFormat="1"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horizontal="center" vertical="center"/>
    </xf>
    <xf numFmtId="40" fontId="4" fillId="0" borderId="48" xfId="1" applyNumberFormat="1" applyFont="1" applyFill="1" applyBorder="1" applyAlignment="1">
      <alignment horizontal="center" vertical="center"/>
    </xf>
    <xf numFmtId="0" fontId="0" fillId="2" borderId="49" xfId="0" applyFill="1" applyBorder="1"/>
    <xf numFmtId="40" fontId="0" fillId="2" borderId="50" xfId="1" applyNumberFormat="1" applyFont="1" applyFill="1" applyBorder="1"/>
    <xf numFmtId="40" fontId="0" fillId="2" borderId="1" xfId="1" applyNumberFormat="1" applyFont="1" applyFill="1" applyBorder="1"/>
    <xf numFmtId="0" fontId="0" fillId="4" borderId="51" xfId="0" applyFill="1" applyBorder="1"/>
    <xf numFmtId="0" fontId="0" fillId="4" borderId="31" xfId="0" applyFill="1" applyBorder="1"/>
    <xf numFmtId="0" fontId="0" fillId="4" borderId="33" xfId="0" applyFill="1" applyBorder="1"/>
    <xf numFmtId="0" fontId="0" fillId="5" borderId="32" xfId="0" applyFill="1" applyBorder="1"/>
    <xf numFmtId="49" fontId="7" fillId="0" borderId="27" xfId="0" applyNumberFormat="1" applyFont="1" applyFill="1" applyBorder="1" applyAlignment="1">
      <alignment vertical="top"/>
    </xf>
    <xf numFmtId="49" fontId="7" fillId="0" borderId="37" xfId="0" applyNumberFormat="1" applyFont="1" applyFill="1" applyBorder="1" applyAlignment="1">
      <alignment vertical="top"/>
    </xf>
    <xf numFmtId="40" fontId="6" fillId="0" borderId="20" xfId="1" applyNumberFormat="1" applyFont="1" applyFill="1" applyBorder="1" applyAlignment="1">
      <alignment horizontal="center" vertical="center"/>
    </xf>
    <xf numFmtId="40" fontId="6" fillId="0" borderId="24" xfId="1" applyNumberFormat="1" applyFont="1" applyFill="1" applyBorder="1" applyAlignment="1">
      <alignment horizontal="center" vertical="center"/>
    </xf>
    <xf numFmtId="40" fontId="6" fillId="0" borderId="2" xfId="1" applyNumberFormat="1" applyFont="1" applyFill="1" applyBorder="1" applyAlignment="1">
      <alignment horizontal="center" vertical="center"/>
    </xf>
    <xf numFmtId="40" fontId="6" fillId="0" borderId="41" xfId="1" applyNumberFormat="1" applyFont="1" applyFill="1" applyBorder="1" applyAlignment="1">
      <alignment horizontal="center" vertical="center"/>
    </xf>
    <xf numFmtId="38" fontId="6" fillId="0" borderId="20" xfId="1" applyFont="1" applyFill="1" applyBorder="1" applyAlignment="1">
      <alignment horizontal="right"/>
    </xf>
    <xf numFmtId="38" fontId="6" fillId="0" borderId="24" xfId="1" applyFont="1" applyFill="1" applyBorder="1" applyAlignment="1">
      <alignment horizontal="right"/>
    </xf>
    <xf numFmtId="38" fontId="6" fillId="0" borderId="2" xfId="1" applyFont="1" applyFill="1" applyBorder="1" applyAlignment="1">
      <alignment horizontal="right"/>
    </xf>
    <xf numFmtId="38" fontId="6" fillId="0" borderId="41" xfId="1" applyFont="1" applyFill="1" applyBorder="1" applyAlignment="1">
      <alignment horizontal="right"/>
    </xf>
    <xf numFmtId="49" fontId="0" fillId="0" borderId="0" xfId="0" applyNumberFormat="1" applyAlignment="1">
      <alignment horizontal="left"/>
    </xf>
    <xf numFmtId="49" fontId="4" fillId="0" borderId="0" xfId="0" applyNumberFormat="1" applyFont="1" applyAlignment="1">
      <alignment horizontal="left" vertical="center"/>
    </xf>
    <xf numFmtId="49" fontId="7" fillId="0" borderId="0" xfId="0" applyNumberFormat="1" applyFont="1" applyAlignment="1">
      <alignment horizontal="left" vertical="center"/>
    </xf>
    <xf numFmtId="176" fontId="0" fillId="0" borderId="0" xfId="0" applyNumberFormat="1" applyAlignment="1">
      <alignment horizontal="right"/>
    </xf>
    <xf numFmtId="176" fontId="4" fillId="0" borderId="0" xfId="0" applyNumberFormat="1" applyFont="1" applyAlignment="1">
      <alignment horizontal="right" vertical="center"/>
    </xf>
    <xf numFmtId="176" fontId="7" fillId="0" borderId="0" xfId="0" applyNumberFormat="1" applyFont="1" applyAlignment="1">
      <alignment horizontal="right" vertical="center"/>
    </xf>
    <xf numFmtId="0" fontId="0" fillId="0" borderId="52" xfId="0" applyBorder="1"/>
    <xf numFmtId="0" fontId="0" fillId="0" borderId="53" xfId="0" applyBorder="1"/>
    <xf numFmtId="0" fontId="0" fillId="0" borderId="23" xfId="0" applyBorder="1"/>
    <xf numFmtId="0" fontId="0" fillId="0" borderId="24" xfId="0" applyBorder="1"/>
    <xf numFmtId="0" fontId="7" fillId="0" borderId="0" xfId="0" applyFont="1" applyBorder="1" applyAlignment="1">
      <alignment vertical="center"/>
    </xf>
    <xf numFmtId="0" fontId="0" fillId="0" borderId="0" xfId="0" applyBorder="1" applyAlignment="1">
      <alignment vertical="center"/>
    </xf>
    <xf numFmtId="0" fontId="8" fillId="0" borderId="54" xfId="0" applyNumberFormat="1" applyFont="1" applyFill="1" applyBorder="1" applyAlignment="1">
      <alignment vertical="center"/>
    </xf>
    <xf numFmtId="0" fontId="7" fillId="0" borderId="55" xfId="0" applyFont="1" applyFill="1" applyBorder="1" applyAlignment="1">
      <alignment vertical="center"/>
    </xf>
    <xf numFmtId="49" fontId="7" fillId="0" borderId="38" xfId="0" applyNumberFormat="1" applyFont="1" applyFill="1" applyBorder="1" applyAlignment="1">
      <alignment vertical="top"/>
    </xf>
    <xf numFmtId="49" fontId="7" fillId="0" borderId="56" xfId="0" applyNumberFormat="1" applyFont="1" applyFill="1" applyBorder="1" applyAlignment="1">
      <alignment vertical="top"/>
    </xf>
    <xf numFmtId="49" fontId="7" fillId="0" borderId="15" xfId="0" applyNumberFormat="1" applyFont="1" applyFill="1" applyBorder="1" applyAlignment="1">
      <alignment vertical="top"/>
    </xf>
    <xf numFmtId="49" fontId="7" fillId="0" borderId="34" xfId="0" applyNumberFormat="1" applyFont="1" applyFill="1" applyBorder="1" applyAlignment="1">
      <alignment vertical="top"/>
    </xf>
    <xf numFmtId="49" fontId="7" fillId="0" borderId="57" xfId="0" applyNumberFormat="1" applyFont="1" applyFill="1" applyBorder="1" applyAlignment="1">
      <alignment vertical="top"/>
    </xf>
    <xf numFmtId="49" fontId="7" fillId="0" borderId="47" xfId="0" applyNumberFormat="1" applyFont="1" applyFill="1" applyBorder="1" applyAlignment="1">
      <alignment vertical="top"/>
    </xf>
    <xf numFmtId="40" fontId="6" fillId="0" borderId="58" xfId="1" applyNumberFormat="1" applyFont="1" applyFill="1" applyBorder="1" applyAlignment="1">
      <alignment horizontal="center" vertical="center"/>
    </xf>
    <xf numFmtId="40" fontId="6" fillId="0" borderId="0" xfId="1" applyNumberFormat="1" applyFont="1" applyFill="1" applyBorder="1" applyAlignment="1">
      <alignment horizontal="center" vertical="center"/>
    </xf>
    <xf numFmtId="40" fontId="6" fillId="0" borderId="59" xfId="1" applyNumberFormat="1" applyFont="1" applyFill="1" applyBorder="1" applyAlignment="1">
      <alignment horizontal="center" vertical="center"/>
    </xf>
    <xf numFmtId="181" fontId="6" fillId="0" borderId="21" xfId="0" applyNumberFormat="1" applyFont="1" applyFill="1" applyBorder="1" applyAlignment="1">
      <alignment horizontal="left" vertical="center"/>
    </xf>
    <xf numFmtId="181" fontId="6" fillId="0" borderId="26" xfId="0" applyNumberFormat="1" applyFont="1" applyFill="1" applyBorder="1" applyAlignment="1">
      <alignment horizontal="left" vertical="center"/>
    </xf>
    <xf numFmtId="181" fontId="6" fillId="0" borderId="11" xfId="0" applyNumberFormat="1" applyFont="1" applyFill="1" applyBorder="1" applyAlignment="1">
      <alignment horizontal="left" vertical="center"/>
    </xf>
    <xf numFmtId="181" fontId="6" fillId="0" borderId="60" xfId="0" applyNumberFormat="1" applyFont="1" applyFill="1" applyBorder="1" applyAlignment="1">
      <alignment horizontal="left" vertical="center"/>
    </xf>
    <xf numFmtId="182" fontId="6" fillId="0" borderId="21" xfId="0" applyNumberFormat="1" applyFont="1" applyFill="1" applyBorder="1" applyAlignment="1">
      <alignment horizontal="left" vertical="center"/>
    </xf>
    <xf numFmtId="182" fontId="6" fillId="0" borderId="26" xfId="0" applyNumberFormat="1" applyFont="1" applyFill="1" applyBorder="1" applyAlignment="1">
      <alignment horizontal="left" vertical="center"/>
    </xf>
    <xf numFmtId="182" fontId="6" fillId="0" borderId="11" xfId="0" applyNumberFormat="1" applyFont="1" applyFill="1" applyBorder="1" applyAlignment="1">
      <alignment horizontal="left" vertical="center"/>
    </xf>
    <xf numFmtId="182" fontId="6" fillId="0" borderId="60" xfId="0" applyNumberFormat="1" applyFont="1" applyFill="1" applyBorder="1" applyAlignment="1">
      <alignment horizontal="left" vertical="center"/>
    </xf>
    <xf numFmtId="3" fontId="6" fillId="0" borderId="38" xfId="1" applyNumberFormat="1" applyFont="1" applyFill="1" applyBorder="1" applyAlignment="1">
      <alignment horizontal="right" vertical="center"/>
    </xf>
    <xf numFmtId="3" fontId="6" fillId="0" borderId="56" xfId="1" applyNumberFormat="1" applyFont="1" applyFill="1" applyBorder="1" applyAlignment="1">
      <alignment horizontal="right" vertical="center"/>
    </xf>
    <xf numFmtId="3" fontId="6" fillId="0" borderId="15" xfId="1" applyNumberFormat="1" applyFont="1" applyFill="1" applyBorder="1" applyAlignment="1">
      <alignment horizontal="right" vertical="center"/>
    </xf>
    <xf numFmtId="3" fontId="6" fillId="0" borderId="57" xfId="1" applyNumberFormat="1" applyFont="1" applyFill="1" applyBorder="1" applyAlignment="1">
      <alignment horizontal="right" vertical="center"/>
    </xf>
    <xf numFmtId="3" fontId="6" fillId="0" borderId="38" xfId="1" applyNumberFormat="1" applyFont="1" applyFill="1" applyBorder="1" applyAlignment="1">
      <alignment horizontal="right"/>
    </xf>
    <xf numFmtId="3" fontId="6" fillId="0" borderId="56" xfId="1" applyNumberFormat="1" applyFont="1" applyFill="1" applyBorder="1" applyAlignment="1">
      <alignment horizontal="right"/>
    </xf>
    <xf numFmtId="3" fontId="6" fillId="0" borderId="15" xfId="1" applyNumberFormat="1" applyFont="1" applyFill="1" applyBorder="1" applyAlignment="1">
      <alignment horizontal="right"/>
    </xf>
    <xf numFmtId="3" fontId="6" fillId="0" borderId="57" xfId="1" applyNumberFormat="1" applyFont="1" applyFill="1" applyBorder="1" applyAlignment="1">
      <alignment horizontal="right"/>
    </xf>
    <xf numFmtId="38" fontId="6" fillId="0" borderId="21" xfId="1" applyFont="1" applyFill="1" applyBorder="1" applyAlignment="1">
      <alignment vertical="center"/>
    </xf>
    <xf numFmtId="38" fontId="6" fillId="0" borderId="26" xfId="1" applyFont="1" applyFill="1" applyBorder="1" applyAlignment="1">
      <alignment vertical="center"/>
    </xf>
    <xf numFmtId="38" fontId="6" fillId="0" borderId="11" xfId="1" applyFont="1" applyFill="1" applyBorder="1" applyAlignment="1">
      <alignment vertical="center"/>
    </xf>
    <xf numFmtId="40" fontId="0" fillId="0" borderId="0" xfId="0" applyNumberFormat="1"/>
    <xf numFmtId="40" fontId="0" fillId="0" borderId="0" xfId="0" applyNumberFormat="1" applyBorder="1"/>
    <xf numFmtId="0" fontId="10" fillId="0" borderId="0" xfId="0" applyFont="1"/>
    <xf numFmtId="0" fontId="0" fillId="0" borderId="25" xfId="0" applyBorder="1"/>
    <xf numFmtId="0" fontId="0" fillId="0" borderId="61" xfId="0" applyBorder="1"/>
    <xf numFmtId="0" fontId="0" fillId="0" borderId="0" xfId="0" applyFill="1" applyBorder="1" applyAlignment="1">
      <alignment horizontal="center"/>
    </xf>
    <xf numFmtId="0" fontId="0" fillId="0" borderId="0" xfId="0" applyBorder="1" applyAlignment="1">
      <alignment vertical="top" wrapText="1"/>
    </xf>
    <xf numFmtId="0" fontId="0" fillId="2" borderId="10" xfId="0" applyFill="1" applyBorder="1"/>
    <xf numFmtId="0" fontId="0" fillId="2" borderId="20" xfId="0" applyFill="1" applyBorder="1"/>
    <xf numFmtId="0" fontId="0" fillId="0" borderId="20" xfId="0" applyFill="1" applyBorder="1" applyAlignment="1">
      <alignment horizontal="center"/>
    </xf>
    <xf numFmtId="0" fontId="0" fillId="4" borderId="62" xfId="0" applyFill="1" applyBorder="1"/>
    <xf numFmtId="0" fontId="0" fillId="0" borderId="37" xfId="0" applyFill="1" applyBorder="1"/>
    <xf numFmtId="0" fontId="7" fillId="6" borderId="0" xfId="0" applyFont="1" applyFill="1" applyAlignment="1">
      <alignment vertical="center"/>
    </xf>
    <xf numFmtId="0" fontId="13" fillId="0" borderId="59" xfId="0" applyFont="1" applyBorder="1" applyAlignment="1">
      <alignment horizontal="left" vertical="center" wrapText="1"/>
    </xf>
    <xf numFmtId="3" fontId="13" fillId="0" borderId="48" xfId="1" applyNumberFormat="1" applyFont="1" applyBorder="1" applyAlignment="1">
      <alignment horizontal="center" vertical="center"/>
    </xf>
    <xf numFmtId="177" fontId="13" fillId="0" borderId="66" xfId="1" applyNumberFormat="1" applyFont="1" applyBorder="1" applyAlignment="1">
      <alignment horizontal="right" vertical="center"/>
    </xf>
    <xf numFmtId="178" fontId="13" fillId="0" borderId="40" xfId="1" applyNumberFormat="1" applyFont="1" applyBorder="1" applyAlignment="1">
      <alignment horizontal="left" vertical="center"/>
    </xf>
    <xf numFmtId="3" fontId="13" fillId="0" borderId="1" xfId="1" applyNumberFormat="1" applyFont="1" applyBorder="1" applyAlignment="1">
      <alignment horizontal="center" vertical="center"/>
    </xf>
    <xf numFmtId="177" fontId="13" fillId="0" borderId="16" xfId="1" applyNumberFormat="1" applyFont="1" applyBorder="1" applyAlignment="1">
      <alignment horizontal="right" vertical="center"/>
    </xf>
    <xf numFmtId="0" fontId="13" fillId="0" borderId="12" xfId="0" applyFont="1" applyBorder="1" applyAlignment="1">
      <alignment horizontal="left" vertical="center" wrapText="1"/>
    </xf>
    <xf numFmtId="0" fontId="13" fillId="0" borderId="69" xfId="0" applyFont="1" applyBorder="1" applyAlignment="1">
      <alignment horizontal="left" vertical="center" wrapText="1"/>
    </xf>
    <xf numFmtId="0" fontId="13" fillId="0" borderId="46" xfId="0" applyFont="1" applyBorder="1" applyAlignment="1">
      <alignment horizontal="left" vertical="center" wrapText="1"/>
    </xf>
    <xf numFmtId="3" fontId="13" fillId="0" borderId="41" xfId="1" applyNumberFormat="1" applyFont="1" applyBorder="1" applyAlignment="1">
      <alignment horizontal="center" vertical="center"/>
    </xf>
    <xf numFmtId="177" fontId="13" fillId="0" borderId="17" xfId="1" applyNumberFormat="1" applyFont="1" applyBorder="1" applyAlignment="1">
      <alignment horizontal="right" vertical="center"/>
    </xf>
    <xf numFmtId="0" fontId="12" fillId="0" borderId="0" xfId="0" applyFont="1" applyBorder="1" applyAlignment="1">
      <alignment horizontal="left" wrapText="1"/>
    </xf>
    <xf numFmtId="0" fontId="13" fillId="0" borderId="0" xfId="0" applyFont="1" applyBorder="1" applyAlignment="1">
      <alignment horizontal="left" vertical="center" wrapText="1"/>
    </xf>
    <xf numFmtId="3" fontId="13" fillId="0" borderId="0" xfId="1" applyNumberFormat="1" applyFont="1" applyBorder="1" applyAlignment="1">
      <alignment horizontal="right" vertical="center"/>
    </xf>
    <xf numFmtId="180" fontId="13" fillId="0" borderId="0" xfId="1" applyNumberFormat="1" applyFont="1" applyBorder="1" applyAlignment="1">
      <alignment horizontal="left" vertical="center"/>
    </xf>
    <xf numFmtId="3" fontId="14" fillId="0" borderId="0" xfId="0" applyNumberFormat="1" applyFont="1" applyBorder="1" applyAlignment="1">
      <alignment horizontal="right" vertical="center"/>
    </xf>
    <xf numFmtId="3" fontId="13" fillId="0" borderId="0" xfId="1" applyNumberFormat="1" applyFont="1" applyBorder="1" applyAlignment="1">
      <alignment horizontal="left" vertical="center"/>
    </xf>
    <xf numFmtId="0" fontId="0" fillId="0" borderId="0" xfId="0" applyAlignment="1"/>
    <xf numFmtId="0" fontId="10" fillId="0" borderId="0" xfId="0" applyFont="1" applyBorder="1" applyAlignment="1">
      <alignment horizontal="left"/>
    </xf>
    <xf numFmtId="0" fontId="10" fillId="0" borderId="59" xfId="0" applyFont="1" applyBorder="1" applyAlignment="1"/>
    <xf numFmtId="0" fontId="0" fillId="0" borderId="36" xfId="0" applyBorder="1" applyAlignment="1"/>
    <xf numFmtId="0" fontId="16" fillId="0" borderId="0" xfId="0" applyFont="1" applyBorder="1" applyAlignment="1">
      <alignment horizontal="left"/>
    </xf>
    <xf numFmtId="0" fontId="10" fillId="0" borderId="0" xfId="0" applyFont="1" applyBorder="1"/>
    <xf numFmtId="0" fontId="1" fillId="0" borderId="41" xfId="0" applyFont="1" applyBorder="1"/>
    <xf numFmtId="0" fontId="1" fillId="0" borderId="24" xfId="0" applyFont="1" applyBorder="1"/>
    <xf numFmtId="0" fontId="1" fillId="0" borderId="52" xfId="0" applyFont="1" applyBorder="1"/>
    <xf numFmtId="0" fontId="10" fillId="0" borderId="0" xfId="0" applyFont="1" applyAlignment="1">
      <alignment horizontal="right"/>
    </xf>
    <xf numFmtId="0" fontId="10" fillId="0" borderId="0" xfId="0" applyFont="1" applyAlignment="1">
      <alignment horizontal="left"/>
    </xf>
    <xf numFmtId="3" fontId="13" fillId="0" borderId="16" xfId="1" applyNumberFormat="1" applyFont="1" applyBorder="1" applyAlignment="1">
      <alignment horizontal="right" vertical="center"/>
    </xf>
    <xf numFmtId="180" fontId="13" fillId="0" borderId="12" xfId="1" applyNumberFormat="1" applyFont="1" applyBorder="1" applyAlignment="1">
      <alignment horizontal="left" vertical="center"/>
    </xf>
    <xf numFmtId="0" fontId="13" fillId="0" borderId="64" xfId="0" applyFont="1" applyBorder="1" applyAlignment="1">
      <alignment horizontal="center" vertical="center"/>
    </xf>
    <xf numFmtId="3" fontId="13" fillId="0" borderId="66" xfId="1" applyNumberFormat="1" applyFont="1" applyBorder="1" applyAlignment="1">
      <alignment horizontal="right" vertical="center"/>
    </xf>
    <xf numFmtId="178" fontId="13" fillId="0" borderId="12" xfId="1" applyNumberFormat="1" applyFont="1" applyBorder="1" applyAlignment="1">
      <alignment horizontal="left" vertical="center"/>
    </xf>
    <xf numFmtId="178" fontId="13" fillId="0" borderId="13" xfId="1" applyNumberFormat="1" applyFont="1" applyBorder="1" applyAlignment="1">
      <alignment horizontal="left" vertical="center"/>
    </xf>
    <xf numFmtId="3" fontId="13" fillId="0" borderId="17" xfId="1" applyNumberFormat="1" applyFont="1" applyBorder="1" applyAlignment="1">
      <alignment horizontal="right" vertical="center"/>
    </xf>
    <xf numFmtId="180" fontId="13" fillId="0" borderId="13" xfId="1" applyNumberFormat="1" applyFont="1" applyBorder="1" applyAlignment="1">
      <alignment horizontal="left" vertical="center"/>
    </xf>
    <xf numFmtId="180" fontId="13" fillId="0" borderId="40" xfId="1" applyNumberFormat="1" applyFont="1" applyBorder="1" applyAlignment="1">
      <alignment horizontal="left" vertical="center"/>
    </xf>
    <xf numFmtId="0" fontId="10" fillId="0" borderId="0" xfId="0" applyFont="1" applyBorder="1" applyAlignment="1">
      <alignment horizontal="right"/>
    </xf>
    <xf numFmtId="0" fontId="10" fillId="0" borderId="0" xfId="0" applyFont="1" applyBorder="1" applyAlignment="1"/>
    <xf numFmtId="0" fontId="10" fillId="0" borderId="36" xfId="0" applyFont="1" applyBorder="1" applyAlignment="1"/>
    <xf numFmtId="0" fontId="10" fillId="0" borderId="0" xfId="0" applyFont="1" applyAlignment="1"/>
    <xf numFmtId="0" fontId="17" fillId="0" borderId="0" xfId="0" applyFont="1" applyAlignment="1">
      <alignment vertical="center"/>
    </xf>
    <xf numFmtId="0" fontId="17" fillId="0" borderId="0" xfId="0" applyFont="1" applyBorder="1"/>
    <xf numFmtId="0" fontId="19" fillId="0" borderId="0" xfId="0" applyFont="1" applyAlignment="1">
      <alignment vertical="center"/>
    </xf>
    <xf numFmtId="0" fontId="13" fillId="0" borderId="63" xfId="0" applyFont="1" applyBorder="1" applyAlignment="1">
      <alignment horizontal="left" vertical="center"/>
    </xf>
    <xf numFmtId="0" fontId="13" fillId="0" borderId="65" xfId="0" applyFont="1" applyBorder="1" applyAlignment="1">
      <alignment horizontal="left" wrapText="1"/>
    </xf>
    <xf numFmtId="0" fontId="13" fillId="0" borderId="67" xfId="0" applyFont="1" applyBorder="1" applyAlignment="1">
      <alignment horizontal="left" wrapText="1"/>
    </xf>
    <xf numFmtId="0" fontId="13" fillId="0" borderId="68" xfId="0" applyFont="1" applyBorder="1" applyAlignment="1">
      <alignment horizontal="left" wrapText="1"/>
    </xf>
    <xf numFmtId="0" fontId="11" fillId="0" borderId="0" xfId="0" applyFont="1" applyBorder="1" applyAlignment="1">
      <alignment horizontal="left" wrapText="1"/>
    </xf>
    <xf numFmtId="3" fontId="11" fillId="0" borderId="0" xfId="1" applyNumberFormat="1" applyFont="1" applyBorder="1" applyAlignment="1">
      <alignment horizontal="right"/>
    </xf>
    <xf numFmtId="0" fontId="11" fillId="0" borderId="0" xfId="1" applyNumberFormat="1" applyFont="1" applyBorder="1" applyAlignment="1">
      <alignment horizontal="center"/>
    </xf>
    <xf numFmtId="179" fontId="11" fillId="0" borderId="0" xfId="1" applyNumberFormat="1" applyFont="1" applyBorder="1" applyAlignment="1"/>
    <xf numFmtId="0" fontId="11" fillId="0" borderId="0" xfId="0" applyFont="1" applyAlignment="1">
      <alignment vertical="center"/>
    </xf>
    <xf numFmtId="0" fontId="11" fillId="0" borderId="0" xfId="1" applyNumberFormat="1" applyFont="1" applyBorder="1" applyAlignment="1">
      <alignment vertical="top"/>
    </xf>
    <xf numFmtId="0" fontId="11" fillId="0" borderId="0" xfId="0" applyFont="1" applyBorder="1" applyAlignment="1">
      <alignment vertical="top"/>
    </xf>
    <xf numFmtId="0" fontId="11"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38" fontId="11" fillId="0" borderId="0" xfId="1" applyFont="1" applyBorder="1" applyAlignment="1">
      <alignmen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horizontal="left" vertical="center"/>
    </xf>
    <xf numFmtId="0" fontId="10" fillId="0" borderId="59" xfId="0" applyFont="1" applyBorder="1" applyAlignment="1">
      <alignment horizontal="left"/>
    </xf>
    <xf numFmtId="0" fontId="13" fillId="0" borderId="65"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0" fontId="10" fillId="0" borderId="59" xfId="0" applyFont="1" applyBorder="1"/>
    <xf numFmtId="0" fontId="10" fillId="0" borderId="36" xfId="0" applyFont="1" applyBorder="1"/>
    <xf numFmtId="0" fontId="9" fillId="0" borderId="36" xfId="0" applyFont="1" applyBorder="1"/>
    <xf numFmtId="0" fontId="10" fillId="0" borderId="58" xfId="0" applyFont="1" applyBorder="1"/>
    <xf numFmtId="0" fontId="13" fillId="0" borderId="64" xfId="0" applyFont="1" applyBorder="1" applyAlignment="1">
      <alignment horizontal="center" vertical="center"/>
    </xf>
    <xf numFmtId="58" fontId="10" fillId="0" borderId="0" xfId="0" applyNumberFormat="1" applyFont="1" applyAlignment="1">
      <alignment horizontal="right"/>
    </xf>
    <xf numFmtId="0" fontId="10" fillId="0" borderId="0" xfId="0" applyFont="1" applyBorder="1" applyAlignment="1">
      <alignment horizontal="center"/>
    </xf>
    <xf numFmtId="0" fontId="11" fillId="0" borderId="0" xfId="0" applyFont="1" applyBorder="1" applyAlignment="1">
      <alignment horizontal="center"/>
    </xf>
    <xf numFmtId="58" fontId="10" fillId="0" borderId="0" xfId="0" applyNumberFormat="1" applyFont="1" applyAlignment="1">
      <alignment horizontal="right" vertical="top"/>
    </xf>
    <xf numFmtId="0" fontId="1" fillId="0" borderId="49" xfId="0" applyFont="1" applyBorder="1"/>
    <xf numFmtId="0" fontId="1" fillId="0" borderId="48" xfId="0" applyFont="1" applyBorder="1"/>
    <xf numFmtId="0" fontId="0" fillId="0" borderId="48" xfId="0" applyBorder="1"/>
    <xf numFmtId="0" fontId="0" fillId="0" borderId="50" xfId="0" applyBorder="1"/>
    <xf numFmtId="0" fontId="0" fillId="0" borderId="53" xfId="0" applyFill="1" applyBorder="1"/>
    <xf numFmtId="0" fontId="1" fillId="0" borderId="52" xfId="0" applyFont="1" applyFill="1" applyBorder="1"/>
    <xf numFmtId="0" fontId="10" fillId="0" borderId="36" xfId="0" applyFont="1" applyBorder="1" applyAlignment="1">
      <alignment horizontal="left"/>
    </xf>
    <xf numFmtId="0" fontId="1" fillId="0" borderId="75" xfId="0" applyFont="1" applyBorder="1"/>
    <xf numFmtId="0" fontId="17" fillId="0" borderId="59" xfId="0" applyFont="1" applyBorder="1" applyAlignment="1">
      <alignment horizontal="center"/>
    </xf>
    <xf numFmtId="0" fontId="10" fillId="0" borderId="76" xfId="0" applyFont="1" applyBorder="1" applyAlignment="1"/>
    <xf numFmtId="0" fontId="0" fillId="0" borderId="76" xfId="0" applyBorder="1" applyAlignment="1"/>
    <xf numFmtId="0" fontId="0" fillId="0" borderId="46" xfId="0" applyBorder="1" applyAlignment="1">
      <alignment vertical="center"/>
    </xf>
    <xf numFmtId="0" fontId="10" fillId="0" borderId="0" xfId="0" applyFont="1" applyAlignment="1">
      <alignment horizontal="center"/>
    </xf>
    <xf numFmtId="0" fontId="21" fillId="0" borderId="46" xfId="0" applyFont="1" applyBorder="1" applyAlignment="1">
      <alignment horizontal="left" vertical="center"/>
    </xf>
    <xf numFmtId="0" fontId="1" fillId="0" borderId="46" xfId="0" applyFont="1" applyBorder="1" applyAlignment="1">
      <alignment vertical="center"/>
    </xf>
    <xf numFmtId="0" fontId="20" fillId="0" borderId="59" xfId="0" applyFont="1" applyBorder="1" applyAlignment="1"/>
    <xf numFmtId="0" fontId="18" fillId="0" borderId="36" xfId="0" applyFont="1" applyBorder="1" applyAlignment="1">
      <alignment horizontal="left"/>
    </xf>
    <xf numFmtId="5" fontId="0" fillId="0" borderId="0" xfId="0" applyNumberFormat="1"/>
    <xf numFmtId="0" fontId="18" fillId="0" borderId="36" xfId="0" applyFont="1" applyBorder="1" applyAlignment="1">
      <alignment horizontal="right"/>
    </xf>
    <xf numFmtId="0" fontId="22" fillId="0" borderId="36" xfId="0" applyFont="1" applyBorder="1" applyAlignment="1">
      <alignment horizontal="left"/>
    </xf>
    <xf numFmtId="0" fontId="0" fillId="0" borderId="46" xfId="0" applyBorder="1"/>
    <xf numFmtId="184" fontId="23" fillId="0" borderId="36" xfId="0" applyNumberFormat="1" applyFont="1" applyBorder="1" applyAlignment="1">
      <alignment horizontal="left"/>
    </xf>
    <xf numFmtId="0" fontId="24" fillId="0" borderId="76" xfId="0" applyFont="1" applyBorder="1" applyAlignment="1">
      <alignment horizontal="right"/>
    </xf>
    <xf numFmtId="0" fontId="7" fillId="0" borderId="0" xfId="0" applyFont="1" applyFill="1" applyAlignment="1">
      <alignment vertical="center"/>
    </xf>
    <xf numFmtId="176" fontId="0" fillId="7" borderId="0" xfId="0" applyNumberFormat="1" applyFill="1" applyAlignment="1">
      <alignment horizontal="right"/>
    </xf>
    <xf numFmtId="0" fontId="0" fillId="0" borderId="0" xfId="0" applyAlignment="1"/>
    <xf numFmtId="3" fontId="13" fillId="0" borderId="16" xfId="1" applyNumberFormat="1" applyFont="1" applyBorder="1" applyAlignment="1">
      <alignment horizontal="right" vertical="center"/>
    </xf>
    <xf numFmtId="180" fontId="13" fillId="0" borderId="12" xfId="1" applyNumberFormat="1" applyFont="1" applyBorder="1" applyAlignment="1">
      <alignment horizontal="left" vertical="center"/>
    </xf>
    <xf numFmtId="0" fontId="13" fillId="0" borderId="64" xfId="0" applyFont="1" applyBorder="1" applyAlignment="1">
      <alignment horizontal="center" vertical="center"/>
    </xf>
    <xf numFmtId="3" fontId="13" fillId="0" borderId="66" xfId="1" applyNumberFormat="1" applyFont="1" applyBorder="1" applyAlignment="1">
      <alignment horizontal="right" vertical="center"/>
    </xf>
    <xf numFmtId="178" fontId="13" fillId="0" borderId="12" xfId="1" applyNumberFormat="1" applyFont="1" applyBorder="1" applyAlignment="1">
      <alignment horizontal="left" vertical="center"/>
    </xf>
    <xf numFmtId="180" fontId="13" fillId="0" borderId="40" xfId="1" applyNumberFormat="1" applyFont="1" applyBorder="1" applyAlignment="1">
      <alignment horizontal="left" vertical="center"/>
    </xf>
    <xf numFmtId="0" fontId="20" fillId="0" borderId="59" xfId="0" applyFont="1" applyBorder="1" applyAlignment="1">
      <alignment horizontal="left"/>
    </xf>
    <xf numFmtId="3" fontId="13" fillId="0" borderId="16" xfId="1" applyNumberFormat="1" applyFont="1" applyBorder="1" applyAlignment="1">
      <alignment horizontal="right" vertical="center"/>
    </xf>
    <xf numFmtId="180" fontId="13" fillId="0" borderId="13" xfId="1" applyNumberFormat="1" applyFont="1" applyBorder="1" applyAlignment="1">
      <alignment horizontal="left" vertical="center"/>
    </xf>
    <xf numFmtId="3" fontId="13" fillId="0" borderId="17" xfId="1" applyNumberFormat="1" applyFont="1" applyBorder="1" applyAlignment="1">
      <alignment horizontal="right" vertical="center"/>
    </xf>
    <xf numFmtId="178" fontId="13" fillId="0" borderId="12" xfId="1" applyNumberFormat="1" applyFont="1" applyBorder="1" applyAlignment="1">
      <alignment horizontal="left" vertical="center"/>
    </xf>
    <xf numFmtId="3" fontId="13" fillId="0" borderId="0" xfId="1" applyNumberFormat="1" applyFont="1" applyBorder="1" applyAlignment="1">
      <alignment horizontal="left" vertical="center"/>
    </xf>
    <xf numFmtId="0" fontId="1" fillId="0" borderId="0" xfId="0" applyFont="1" applyBorder="1" applyAlignment="1">
      <alignment vertical="center"/>
    </xf>
    <xf numFmtId="0" fontId="0" fillId="0" borderId="0" xfId="0" applyBorder="1" applyAlignment="1"/>
    <xf numFmtId="0" fontId="22" fillId="0" borderId="0" xfId="0" applyFont="1" applyBorder="1" applyAlignment="1">
      <alignment horizontal="left"/>
    </xf>
    <xf numFmtId="0" fontId="18" fillId="0" borderId="0" xfId="0" applyFont="1" applyBorder="1" applyAlignment="1">
      <alignment horizontal="right"/>
    </xf>
    <xf numFmtId="184" fontId="23" fillId="0" borderId="0" xfId="0" applyNumberFormat="1" applyFont="1" applyBorder="1" applyAlignment="1">
      <alignment horizontal="left"/>
    </xf>
    <xf numFmtId="0" fontId="18" fillId="0" borderId="0" xfId="0" applyFont="1" applyBorder="1" applyAlignment="1">
      <alignment horizontal="left"/>
    </xf>
    <xf numFmtId="0" fontId="0" fillId="0" borderId="59" xfId="0" applyBorder="1" applyAlignment="1"/>
    <xf numFmtId="184" fontId="23" fillId="0" borderId="59" xfId="0" applyNumberFormat="1" applyFont="1" applyBorder="1" applyAlignment="1">
      <alignment horizontal="left"/>
    </xf>
    <xf numFmtId="0" fontId="18" fillId="0" borderId="59" xfId="0" applyFont="1" applyBorder="1" applyAlignment="1">
      <alignment horizontal="left"/>
    </xf>
    <xf numFmtId="0" fontId="30" fillId="0" borderId="59" xfId="0" applyFont="1" applyBorder="1" applyAlignment="1">
      <alignment horizontal="right"/>
    </xf>
    <xf numFmtId="0" fontId="4" fillId="0" borderId="59" xfId="0" applyFont="1" applyBorder="1" applyAlignment="1">
      <alignment vertical="center"/>
    </xf>
    <xf numFmtId="0" fontId="24" fillId="0" borderId="0" xfId="0" applyFont="1" applyBorder="1" applyAlignment="1">
      <alignment horizontal="right"/>
    </xf>
    <xf numFmtId="0" fontId="29" fillId="0" borderId="0" xfId="0" applyFont="1" applyAlignment="1">
      <alignment vertical="center"/>
    </xf>
    <xf numFmtId="0" fontId="6" fillId="0" borderId="0" xfId="0" applyFont="1" applyBorder="1" applyAlignment="1">
      <alignment horizontal="left"/>
    </xf>
    <xf numFmtId="183" fontId="4" fillId="0" borderId="0" xfId="0" applyNumberFormat="1" applyFont="1" applyAlignment="1">
      <alignment horizontal="right"/>
    </xf>
    <xf numFmtId="0" fontId="6" fillId="0" borderId="0" xfId="0" applyFont="1" applyAlignment="1">
      <alignment horizontal="left"/>
    </xf>
    <xf numFmtId="0" fontId="17" fillId="0" borderId="46" xfId="0" applyFont="1" applyBorder="1" applyAlignment="1">
      <alignment vertical="center"/>
    </xf>
    <xf numFmtId="0" fontId="6" fillId="0" borderId="38" xfId="0" applyFont="1" applyBorder="1" applyAlignment="1">
      <alignment horizontal="left"/>
    </xf>
    <xf numFmtId="0" fontId="6" fillId="0" borderId="15" xfId="0" applyFont="1" applyBorder="1" applyAlignment="1">
      <alignment horizontal="left"/>
    </xf>
    <xf numFmtId="0" fontId="6" fillId="0" borderId="58" xfId="0" applyFont="1" applyBorder="1" applyAlignment="1">
      <alignment horizontal="left"/>
    </xf>
    <xf numFmtId="0" fontId="10" fillId="0" borderId="58" xfId="0" applyFont="1" applyBorder="1" applyAlignment="1">
      <alignment horizontal="left"/>
    </xf>
    <xf numFmtId="0" fontId="10" fillId="0" borderId="21" xfId="0" applyFont="1" applyBorder="1"/>
    <xf numFmtId="0" fontId="6" fillId="0" borderId="59" xfId="0" applyFont="1" applyBorder="1" applyAlignment="1">
      <alignment horizontal="left"/>
    </xf>
    <xf numFmtId="0" fontId="10" fillId="0" borderId="11" xfId="0" applyFont="1" applyBorder="1"/>
    <xf numFmtId="0" fontId="10" fillId="0" borderId="21" xfId="0" applyFont="1" applyBorder="1" applyAlignment="1">
      <alignment horizontal="center"/>
    </xf>
    <xf numFmtId="0" fontId="10" fillId="0" borderId="11" xfId="0" applyFont="1" applyBorder="1" applyAlignment="1">
      <alignment horizontal="center"/>
    </xf>
    <xf numFmtId="0" fontId="4" fillId="0" borderId="58" xfId="0" applyFont="1" applyBorder="1" applyAlignment="1">
      <alignment vertical="center"/>
    </xf>
    <xf numFmtId="0" fontId="6" fillId="0" borderId="38" xfId="0" applyFont="1" applyBorder="1" applyAlignment="1">
      <alignment vertical="center"/>
    </xf>
    <xf numFmtId="0" fontId="6" fillId="0" borderId="58" xfId="0" applyFont="1" applyBorder="1" applyAlignment="1">
      <alignment vertical="center"/>
    </xf>
    <xf numFmtId="0" fontId="6" fillId="0" borderId="21" xfId="0" applyFont="1" applyBorder="1" applyAlignment="1">
      <alignment vertical="center"/>
    </xf>
    <xf numFmtId="0" fontId="6" fillId="0" borderId="56" xfId="0" applyFont="1" applyBorder="1" applyAlignment="1">
      <alignment vertical="center"/>
    </xf>
    <xf numFmtId="0" fontId="6" fillId="0" borderId="0" xfId="0" applyFont="1" applyBorder="1" applyAlignment="1">
      <alignment vertical="center"/>
    </xf>
    <xf numFmtId="0" fontId="6" fillId="0" borderId="26" xfId="0" applyFont="1" applyBorder="1" applyAlignment="1">
      <alignment vertical="center"/>
    </xf>
    <xf numFmtId="0" fontId="6" fillId="0" borderId="15" xfId="0" applyFont="1" applyBorder="1" applyAlignment="1">
      <alignment vertical="center"/>
    </xf>
    <xf numFmtId="0" fontId="6" fillId="0" borderId="59" xfId="0" applyFont="1" applyBorder="1" applyAlignment="1">
      <alignment vertical="center"/>
    </xf>
    <xf numFmtId="0" fontId="6" fillId="0" borderId="11" xfId="0" applyFont="1" applyBorder="1" applyAlignment="1">
      <alignment vertical="center"/>
    </xf>
    <xf numFmtId="177" fontId="13" fillId="0" borderId="0" xfId="1" applyNumberFormat="1" applyFont="1" applyBorder="1" applyAlignment="1">
      <alignment horizontal="right" vertical="center"/>
    </xf>
    <xf numFmtId="178" fontId="13" fillId="0" borderId="0" xfId="1" applyNumberFormat="1" applyFont="1" applyBorder="1" applyAlignment="1">
      <alignment horizontal="left" vertical="center"/>
    </xf>
    <xf numFmtId="3" fontId="13" fillId="0" borderId="0" xfId="1" applyNumberFormat="1" applyFont="1" applyBorder="1" applyAlignment="1">
      <alignment horizontal="center" vertical="center"/>
    </xf>
    <xf numFmtId="3" fontId="13" fillId="0" borderId="0" xfId="0" applyNumberFormat="1" applyFont="1" applyBorder="1" applyAlignment="1">
      <alignment horizontal="right" vertical="center"/>
    </xf>
    <xf numFmtId="0" fontId="13" fillId="0" borderId="77" xfId="0" applyFont="1" applyBorder="1" applyAlignment="1">
      <alignment horizontal="left" vertical="center" wrapText="1"/>
    </xf>
    <xf numFmtId="0" fontId="13" fillId="0" borderId="58" xfId="0" applyFont="1" applyBorder="1" applyAlignment="1">
      <alignment horizontal="left" vertical="center" wrapText="1"/>
    </xf>
    <xf numFmtId="177" fontId="13" fillId="0" borderId="38" xfId="1" applyNumberFormat="1" applyFont="1" applyBorder="1" applyAlignment="1">
      <alignment horizontal="right" vertical="center"/>
    </xf>
    <xf numFmtId="3" fontId="13" fillId="0" borderId="24" xfId="1" applyNumberFormat="1" applyFont="1" applyBorder="1" applyAlignment="1">
      <alignment horizontal="center" vertical="center"/>
    </xf>
    <xf numFmtId="3" fontId="13" fillId="0" borderId="38" xfId="1" applyNumberFormat="1" applyFont="1" applyBorder="1" applyAlignment="1">
      <alignment horizontal="right" vertical="center"/>
    </xf>
    <xf numFmtId="178" fontId="13" fillId="0" borderId="21" xfId="1" applyNumberFormat="1" applyFont="1" applyBorder="1" applyAlignment="1">
      <alignment horizontal="left" vertical="center"/>
    </xf>
    <xf numFmtId="177" fontId="13" fillId="0" borderId="57" xfId="1" applyNumberFormat="1" applyFont="1" applyBorder="1" applyAlignment="1">
      <alignment horizontal="right" vertical="center"/>
    </xf>
    <xf numFmtId="3" fontId="13" fillId="0" borderId="57" xfId="1" applyNumberFormat="1" applyFont="1" applyBorder="1" applyAlignment="1">
      <alignment horizontal="right" vertical="center"/>
    </xf>
    <xf numFmtId="178" fontId="13" fillId="0" borderId="60" xfId="1" applyNumberFormat="1" applyFont="1" applyBorder="1" applyAlignment="1">
      <alignment horizontal="left" vertical="center"/>
    </xf>
    <xf numFmtId="3" fontId="13" fillId="0" borderId="10" xfId="1" applyNumberFormat="1" applyFont="1" applyBorder="1" applyAlignment="1">
      <alignment horizontal="center" vertical="center"/>
    </xf>
    <xf numFmtId="0" fontId="13" fillId="0" borderId="36" xfId="0" applyFont="1" applyBorder="1" applyAlignment="1">
      <alignment horizontal="left" vertical="center" wrapText="1"/>
    </xf>
    <xf numFmtId="3" fontId="13" fillId="0" borderId="2" xfId="1" applyNumberFormat="1" applyFont="1" applyBorder="1" applyAlignment="1">
      <alignment horizontal="center" vertical="center"/>
    </xf>
    <xf numFmtId="0" fontId="13" fillId="0" borderId="79" xfId="0" applyFont="1" applyBorder="1" applyAlignment="1">
      <alignment horizontal="left" vertical="center" wrapText="1"/>
    </xf>
    <xf numFmtId="3" fontId="13" fillId="0" borderId="20" xfId="1" applyNumberFormat="1" applyFont="1" applyBorder="1" applyAlignment="1">
      <alignment horizontal="center" vertical="center"/>
    </xf>
    <xf numFmtId="177" fontId="13" fillId="0" borderId="15" xfId="1" applyNumberFormat="1" applyFont="1" applyBorder="1" applyAlignment="1">
      <alignment horizontal="right" vertical="center"/>
    </xf>
    <xf numFmtId="3" fontId="13" fillId="0" borderId="15" xfId="1" applyNumberFormat="1" applyFont="1" applyBorder="1" applyAlignment="1">
      <alignment horizontal="right" vertical="center"/>
    </xf>
    <xf numFmtId="178" fontId="13" fillId="0" borderId="11" xfId="1" applyNumberFormat="1" applyFont="1" applyBorder="1" applyAlignment="1">
      <alignment horizontal="left" vertical="center"/>
    </xf>
    <xf numFmtId="177" fontId="13" fillId="0" borderId="56" xfId="1" applyNumberFormat="1" applyFont="1" applyBorder="1" applyAlignment="1">
      <alignment horizontal="right" vertical="center"/>
    </xf>
    <xf numFmtId="3" fontId="13" fillId="0" borderId="56" xfId="1" applyNumberFormat="1" applyFont="1" applyBorder="1" applyAlignment="1">
      <alignment horizontal="right" vertical="center"/>
    </xf>
    <xf numFmtId="178" fontId="13" fillId="0" borderId="26" xfId="1" applyNumberFormat="1" applyFont="1" applyBorder="1" applyAlignment="1">
      <alignment horizontal="left" vertical="center"/>
    </xf>
    <xf numFmtId="0" fontId="13" fillId="0" borderId="77" xfId="0" applyFont="1" applyBorder="1" applyAlignment="1">
      <alignment horizontal="left" wrapText="1"/>
    </xf>
    <xf numFmtId="180" fontId="13" fillId="0" borderId="21" xfId="1" applyNumberFormat="1" applyFont="1" applyBorder="1" applyAlignment="1">
      <alignment horizontal="left" vertical="center"/>
    </xf>
    <xf numFmtId="0" fontId="13" fillId="0" borderId="78" xfId="0" applyFont="1" applyBorder="1" applyAlignment="1">
      <alignment horizontal="left" wrapText="1"/>
    </xf>
    <xf numFmtId="0" fontId="1" fillId="0" borderId="22" xfId="0" applyFont="1" applyFill="1" applyBorder="1"/>
    <xf numFmtId="0" fontId="1" fillId="0" borderId="44" xfId="0" applyFont="1" applyFill="1" applyBorder="1"/>
    <xf numFmtId="0" fontId="6" fillId="0" borderId="59" xfId="0" applyFont="1" applyBorder="1" applyAlignment="1">
      <alignment horizontal="left" vertical="center"/>
    </xf>
    <xf numFmtId="0" fontId="6" fillId="0" borderId="36" xfId="0" applyFont="1" applyBorder="1" applyAlignment="1">
      <alignment horizontal="left" vertical="center"/>
    </xf>
    <xf numFmtId="0" fontId="1" fillId="0" borderId="64" xfId="0" applyFont="1" applyBorder="1"/>
    <xf numFmtId="0" fontId="1" fillId="0" borderId="53" xfId="0" applyFont="1" applyBorder="1"/>
    <xf numFmtId="0" fontId="6" fillId="0" borderId="0" xfId="0" applyFont="1" applyAlignment="1">
      <alignment horizontal="right"/>
    </xf>
    <xf numFmtId="0" fontId="6" fillId="0" borderId="36" xfId="0" applyFont="1" applyBorder="1" applyAlignment="1">
      <alignment horizontal="center" vertical="center"/>
    </xf>
    <xf numFmtId="183" fontId="6" fillId="0" borderId="59" xfId="0" applyNumberFormat="1" applyFont="1" applyBorder="1" applyAlignment="1">
      <alignment horizontal="right" vertical="center"/>
    </xf>
    <xf numFmtId="0" fontId="31" fillId="0" borderId="59" xfId="0" applyFont="1" applyBorder="1" applyAlignment="1">
      <alignment horizontal="left"/>
    </xf>
    <xf numFmtId="0" fontId="6" fillId="0" borderId="38" xfId="0" applyFont="1" applyBorder="1" applyAlignment="1">
      <alignment horizontal="center" vertical="center"/>
    </xf>
    <xf numFmtId="0" fontId="6" fillId="0" borderId="16" xfId="0" applyFont="1" applyBorder="1" applyAlignment="1">
      <alignment horizontal="center" vertical="center"/>
    </xf>
    <xf numFmtId="0" fontId="32" fillId="0" borderId="0" xfId="0" applyFont="1" applyBorder="1" applyAlignment="1">
      <alignment horizontal="left" vertical="center"/>
    </xf>
    <xf numFmtId="0" fontId="0" fillId="2" borderId="50" xfId="0" applyFill="1" applyBorder="1" applyAlignment="1">
      <alignment horizontal="center"/>
    </xf>
    <xf numFmtId="0" fontId="0" fillId="2" borderId="25" xfId="0" applyFill="1" applyBorder="1" applyAlignment="1">
      <alignment horizontal="center"/>
    </xf>
    <xf numFmtId="0" fontId="0" fillId="2" borderId="43" xfId="0" applyFill="1" applyBorder="1" applyAlignment="1">
      <alignment horizontal="center"/>
    </xf>
    <xf numFmtId="0" fontId="0" fillId="2" borderId="70" xfId="0" applyFill="1" applyBorder="1" applyAlignment="1">
      <alignment horizontal="center"/>
    </xf>
    <xf numFmtId="0" fontId="0" fillId="2" borderId="44" xfId="0" applyFill="1" applyBorder="1" applyAlignment="1">
      <alignment horizontal="center"/>
    </xf>
    <xf numFmtId="0" fontId="0" fillId="2" borderId="71" xfId="0" applyFill="1" applyBorder="1" applyAlignment="1">
      <alignment horizontal="center"/>
    </xf>
    <xf numFmtId="0" fontId="0" fillId="2" borderId="40" xfId="0" applyFill="1" applyBorder="1" applyAlignment="1">
      <alignment horizontal="center"/>
    </xf>
    <xf numFmtId="0" fontId="0" fillId="2" borderId="55" xfId="0" applyFill="1" applyBorder="1" applyAlignment="1">
      <alignment horizontal="center"/>
    </xf>
    <xf numFmtId="0" fontId="0" fillId="2" borderId="72" xfId="0" applyFill="1" applyBorder="1" applyAlignment="1">
      <alignment horizontal="center"/>
    </xf>
    <xf numFmtId="0" fontId="0" fillId="2" borderId="26" xfId="0" applyFill="1" applyBorder="1" applyAlignment="1">
      <alignment horizontal="center"/>
    </xf>
    <xf numFmtId="0" fontId="0" fillId="2" borderId="16" xfId="0" applyFill="1" applyBorder="1" applyAlignment="1"/>
    <xf numFmtId="0" fontId="0" fillId="2" borderId="36" xfId="0" applyFill="1" applyBorder="1" applyAlignment="1"/>
    <xf numFmtId="0" fontId="0" fillId="2" borderId="12" xfId="0" applyFill="1" applyBorder="1" applyAlignment="1"/>
    <xf numFmtId="0" fontId="0" fillId="2" borderId="1" xfId="0" applyFill="1" applyBorder="1" applyAlignment="1"/>
    <xf numFmtId="0" fontId="0" fillId="2" borderId="38" xfId="0" applyFill="1" applyBorder="1" applyAlignment="1">
      <alignment vertical="top"/>
    </xf>
    <xf numFmtId="0" fontId="0" fillId="2" borderId="58" xfId="0" applyFill="1" applyBorder="1" applyAlignment="1">
      <alignment vertical="top"/>
    </xf>
    <xf numFmtId="0" fontId="0" fillId="2" borderId="21" xfId="0" applyFill="1" applyBorder="1" applyAlignment="1">
      <alignment vertical="top"/>
    </xf>
    <xf numFmtId="0" fontId="0" fillId="2" borderId="56" xfId="0" applyFill="1" applyBorder="1" applyAlignment="1">
      <alignment vertical="top"/>
    </xf>
    <xf numFmtId="0" fontId="0" fillId="2" borderId="0" xfId="0" applyFill="1" applyBorder="1" applyAlignment="1">
      <alignment vertical="top"/>
    </xf>
    <xf numFmtId="0" fontId="0" fillId="2" borderId="26" xfId="0" applyFill="1" applyBorder="1" applyAlignment="1">
      <alignment vertical="top"/>
    </xf>
    <xf numFmtId="0" fontId="0" fillId="2" borderId="56" xfId="0" applyFill="1" applyBorder="1" applyAlignment="1"/>
    <xf numFmtId="0" fontId="0" fillId="2" borderId="0" xfId="0" applyFill="1" applyBorder="1" applyAlignment="1"/>
    <xf numFmtId="0" fontId="0" fillId="2" borderId="26" xfId="0" applyFill="1" applyBorder="1" applyAlignment="1"/>
    <xf numFmtId="0" fontId="0" fillId="2" borderId="0" xfId="0" applyFill="1" applyAlignment="1"/>
    <xf numFmtId="0" fontId="0" fillId="2" borderId="15" xfId="0" applyFill="1" applyBorder="1" applyAlignment="1"/>
    <xf numFmtId="0" fontId="0" fillId="2" borderId="59" xfId="0" applyFill="1" applyBorder="1" applyAlignment="1"/>
    <xf numFmtId="0" fontId="0" fillId="2" borderId="11" xfId="0" applyFill="1" applyBorder="1" applyAlignment="1"/>
    <xf numFmtId="0" fontId="0" fillId="2" borderId="1" xfId="0" applyFill="1" applyBorder="1" applyAlignment="1">
      <alignment vertical="top"/>
    </xf>
    <xf numFmtId="0" fontId="0" fillId="2" borderId="60" xfId="0" applyFill="1" applyBorder="1" applyAlignment="1">
      <alignment horizontal="center"/>
    </xf>
    <xf numFmtId="0" fontId="0" fillId="2" borderId="48" xfId="0" applyFill="1" applyBorder="1" applyAlignment="1">
      <alignment horizontal="center" wrapText="1"/>
    </xf>
    <xf numFmtId="0" fontId="0" fillId="2" borderId="41" xfId="0" applyFill="1" applyBorder="1" applyAlignment="1">
      <alignment horizontal="center" wrapText="1"/>
    </xf>
    <xf numFmtId="0" fontId="0" fillId="2" borderId="24" xfId="0" applyFill="1" applyBorder="1" applyAlignment="1">
      <alignment horizontal="center" wrapText="1"/>
    </xf>
    <xf numFmtId="0" fontId="0" fillId="0" borderId="56" xfId="0" applyBorder="1" applyAlignment="1"/>
    <xf numFmtId="0" fontId="0" fillId="0" borderId="0" xfId="0" applyAlignment="1"/>
    <xf numFmtId="0" fontId="0" fillId="2" borderId="73" xfId="0" applyFill="1" applyBorder="1" applyAlignment="1">
      <alignment horizontal="center"/>
    </xf>
    <xf numFmtId="178" fontId="13" fillId="0" borderId="36" xfId="1" applyNumberFormat="1" applyFont="1" applyBorder="1" applyAlignment="1">
      <alignment horizontal="left" vertical="center"/>
    </xf>
    <xf numFmtId="178" fontId="13" fillId="0" borderId="12" xfId="1" applyNumberFormat="1" applyFont="1" applyBorder="1" applyAlignment="1">
      <alignment horizontal="left" vertical="center"/>
    </xf>
    <xf numFmtId="3" fontId="13" fillId="0" borderId="16" xfId="1" applyNumberFormat="1" applyFont="1" applyBorder="1" applyAlignment="1">
      <alignment horizontal="right" vertical="center"/>
    </xf>
    <xf numFmtId="3" fontId="13" fillId="0" borderId="36" xfId="0" applyNumberFormat="1" applyFont="1" applyBorder="1" applyAlignment="1">
      <alignment horizontal="right" vertical="center"/>
    </xf>
    <xf numFmtId="3" fontId="13" fillId="0" borderId="12" xfId="0" applyNumberFormat="1" applyFont="1" applyBorder="1" applyAlignment="1">
      <alignment horizontal="right" vertical="center"/>
    </xf>
    <xf numFmtId="3" fontId="13" fillId="0" borderId="56" xfId="1" applyNumberFormat="1" applyFont="1" applyBorder="1" applyAlignment="1">
      <alignment horizontal="left" vertical="center"/>
    </xf>
    <xf numFmtId="3" fontId="13" fillId="0" borderId="0" xfId="1" applyNumberFormat="1" applyFont="1" applyBorder="1" applyAlignment="1">
      <alignment horizontal="left" vertical="center"/>
    </xf>
    <xf numFmtId="3" fontId="13" fillId="0" borderId="37" xfId="1" applyNumberFormat="1" applyFont="1" applyBorder="1" applyAlignment="1">
      <alignment horizontal="left" vertical="center"/>
    </xf>
    <xf numFmtId="178" fontId="13" fillId="0" borderId="46" xfId="1" applyNumberFormat="1" applyFont="1" applyBorder="1" applyAlignment="1">
      <alignment horizontal="left" vertical="center"/>
    </xf>
    <xf numFmtId="178" fontId="13" fillId="0" borderId="60" xfId="1" applyNumberFormat="1" applyFont="1" applyBorder="1" applyAlignment="1">
      <alignment horizontal="left" vertical="center"/>
    </xf>
    <xf numFmtId="3" fontId="13" fillId="0" borderId="57" xfId="1" applyNumberFormat="1" applyFont="1" applyBorder="1" applyAlignment="1">
      <alignment horizontal="right" vertical="center"/>
    </xf>
    <xf numFmtId="3" fontId="13" fillId="0" borderId="46" xfId="0" applyNumberFormat="1" applyFont="1" applyBorder="1" applyAlignment="1">
      <alignment horizontal="right" vertical="center"/>
    </xf>
    <xf numFmtId="3" fontId="13" fillId="0" borderId="60" xfId="0" applyNumberFormat="1" applyFont="1" applyBorder="1" applyAlignment="1">
      <alignment horizontal="right" vertical="center"/>
    </xf>
    <xf numFmtId="3" fontId="13" fillId="0" borderId="57" xfId="1" applyNumberFormat="1" applyFont="1" applyBorder="1" applyAlignment="1">
      <alignment horizontal="left" vertical="center"/>
    </xf>
    <xf numFmtId="3" fontId="13" fillId="0" borderId="46" xfId="1" applyNumberFormat="1" applyFont="1" applyBorder="1" applyAlignment="1">
      <alignment horizontal="left" vertical="center"/>
    </xf>
    <xf numFmtId="3" fontId="13" fillId="0" borderId="47" xfId="1" applyNumberFormat="1" applyFont="1" applyBorder="1" applyAlignment="1">
      <alignment horizontal="left" vertical="center"/>
    </xf>
    <xf numFmtId="180" fontId="13" fillId="0" borderId="69" xfId="1" applyNumberFormat="1" applyFont="1" applyBorder="1" applyAlignment="1">
      <alignment horizontal="left" vertical="center"/>
    </xf>
    <xf numFmtId="180" fontId="13" fillId="0" borderId="13" xfId="1" applyNumberFormat="1" applyFont="1" applyBorder="1" applyAlignment="1">
      <alignment horizontal="left" vertical="center"/>
    </xf>
    <xf numFmtId="3" fontId="13" fillId="0" borderId="17" xfId="1" applyNumberFormat="1" applyFont="1" applyBorder="1" applyAlignment="1">
      <alignment horizontal="right" vertical="center"/>
    </xf>
    <xf numFmtId="3" fontId="13" fillId="0" borderId="69" xfId="0" applyNumberFormat="1" applyFont="1" applyBorder="1" applyAlignment="1">
      <alignment horizontal="right" vertical="center"/>
    </xf>
    <xf numFmtId="3" fontId="13" fillId="0" borderId="13" xfId="0" applyNumberFormat="1" applyFont="1" applyBorder="1" applyAlignment="1">
      <alignment horizontal="right" vertical="center"/>
    </xf>
    <xf numFmtId="180" fontId="13" fillId="0" borderId="36" xfId="1" applyNumberFormat="1" applyFont="1" applyBorder="1" applyAlignment="1">
      <alignment horizontal="left" vertical="center"/>
    </xf>
    <xf numFmtId="180" fontId="13" fillId="0" borderId="12" xfId="1" applyNumberFormat="1" applyFont="1" applyBorder="1" applyAlignment="1">
      <alignment horizontal="left" vertical="center"/>
    </xf>
    <xf numFmtId="180" fontId="13" fillId="0" borderId="58" xfId="1" applyNumberFormat="1" applyFont="1" applyBorder="1" applyAlignment="1">
      <alignment horizontal="left" vertical="center"/>
    </xf>
    <xf numFmtId="180" fontId="13" fillId="0" borderId="21" xfId="1" applyNumberFormat="1" applyFont="1" applyBorder="1" applyAlignment="1">
      <alignment horizontal="left" vertical="center"/>
    </xf>
    <xf numFmtId="3" fontId="13" fillId="0" borderId="38" xfId="1" applyNumberFormat="1" applyFont="1" applyBorder="1" applyAlignment="1">
      <alignment horizontal="right" vertical="center"/>
    </xf>
    <xf numFmtId="3" fontId="13" fillId="0" borderId="58"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56" xfId="1" applyNumberFormat="1" applyFont="1" applyBorder="1" applyAlignment="1">
      <alignment horizontal="right" vertical="center"/>
    </xf>
    <xf numFmtId="3" fontId="13" fillId="0" borderId="0" xfId="0" applyNumberFormat="1" applyFont="1" applyBorder="1" applyAlignment="1">
      <alignment horizontal="right" vertical="center"/>
    </xf>
    <xf numFmtId="3" fontId="13" fillId="0" borderId="26" xfId="0" applyNumberFormat="1" applyFont="1" applyBorder="1" applyAlignment="1">
      <alignment horizontal="right" vertical="center"/>
    </xf>
    <xf numFmtId="178" fontId="13" fillId="0" borderId="58" xfId="1" applyNumberFormat="1" applyFont="1" applyBorder="1" applyAlignment="1">
      <alignment horizontal="left" vertical="center"/>
    </xf>
    <xf numFmtId="178" fontId="13" fillId="0" borderId="21" xfId="1" applyNumberFormat="1" applyFont="1" applyBorder="1" applyAlignment="1">
      <alignment horizontal="left" vertical="center"/>
    </xf>
    <xf numFmtId="180" fontId="13" fillId="0" borderId="40" xfId="1" applyNumberFormat="1" applyFont="1" applyBorder="1" applyAlignment="1">
      <alignment horizontal="left" vertical="center"/>
    </xf>
    <xf numFmtId="180" fontId="13" fillId="0" borderId="72" xfId="1" applyNumberFormat="1" applyFont="1" applyBorder="1" applyAlignment="1">
      <alignment horizontal="left" vertical="center"/>
    </xf>
    <xf numFmtId="3" fontId="13" fillId="0" borderId="66" xfId="1" applyNumberFormat="1" applyFont="1" applyBorder="1" applyAlignment="1">
      <alignment horizontal="right" vertical="center"/>
    </xf>
    <xf numFmtId="3" fontId="13" fillId="0" borderId="40" xfId="0" applyNumberFormat="1" applyFont="1" applyBorder="1" applyAlignment="1">
      <alignment horizontal="right" vertical="center"/>
    </xf>
    <xf numFmtId="3" fontId="13" fillId="0" borderId="72" xfId="0" applyNumberFormat="1" applyFont="1" applyBorder="1" applyAlignment="1">
      <alignment horizontal="right"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64" xfId="0" applyFont="1" applyBorder="1" applyAlignment="1">
      <alignment horizontal="center" vertical="center"/>
    </xf>
    <xf numFmtId="0" fontId="13" fillId="0" borderId="29" xfId="0" applyFont="1" applyBorder="1" applyAlignment="1">
      <alignment horizontal="center" vertical="center"/>
    </xf>
    <xf numFmtId="178" fontId="13" fillId="0" borderId="59" xfId="1" applyNumberFormat="1" applyFont="1" applyBorder="1" applyAlignment="1">
      <alignment horizontal="left" vertical="center"/>
    </xf>
    <xf numFmtId="178" fontId="13" fillId="0" borderId="11" xfId="1" applyNumberFormat="1" applyFont="1" applyBorder="1" applyAlignment="1">
      <alignment horizontal="left" vertical="center"/>
    </xf>
    <xf numFmtId="3" fontId="13" fillId="0" borderId="15" xfId="1" applyNumberFormat="1" applyFont="1" applyBorder="1" applyAlignment="1">
      <alignment horizontal="right" vertical="center"/>
    </xf>
    <xf numFmtId="3" fontId="13" fillId="0" borderId="59" xfId="0" applyNumberFormat="1" applyFont="1" applyBorder="1" applyAlignment="1">
      <alignment horizontal="right" vertical="center"/>
    </xf>
    <xf numFmtId="3" fontId="13" fillId="0" borderId="11" xfId="0" applyNumberFormat="1" applyFont="1" applyBorder="1" applyAlignment="1">
      <alignment horizontal="right" vertical="center"/>
    </xf>
    <xf numFmtId="178" fontId="13" fillId="0" borderId="0" xfId="1" applyNumberFormat="1" applyFont="1" applyBorder="1" applyAlignment="1">
      <alignment horizontal="left" vertical="center"/>
    </xf>
    <xf numFmtId="178" fontId="13" fillId="0" borderId="26" xfId="1" applyNumberFormat="1" applyFont="1" applyBorder="1" applyAlignment="1">
      <alignment horizontal="left" vertical="center"/>
    </xf>
    <xf numFmtId="178" fontId="13" fillId="0" borderId="73" xfId="1" applyNumberFormat="1" applyFont="1" applyBorder="1" applyAlignment="1">
      <alignment horizontal="left" vertical="center"/>
    </xf>
    <xf numFmtId="178" fontId="13" fillId="0" borderId="14" xfId="1" applyNumberFormat="1" applyFont="1" applyBorder="1" applyAlignment="1">
      <alignment horizontal="left" vertical="center"/>
    </xf>
    <xf numFmtId="3" fontId="13" fillId="0" borderId="66" xfId="1" applyNumberFormat="1" applyFont="1" applyBorder="1" applyAlignment="1">
      <alignment horizontal="left" vertical="center"/>
    </xf>
    <xf numFmtId="3" fontId="13" fillId="0" borderId="40" xfId="1" applyNumberFormat="1" applyFont="1" applyBorder="1" applyAlignment="1">
      <alignment horizontal="left" vertical="center"/>
    </xf>
    <xf numFmtId="3" fontId="13" fillId="0" borderId="55" xfId="1" applyNumberFormat="1" applyFont="1" applyBorder="1" applyAlignment="1">
      <alignment horizontal="left" vertical="center"/>
    </xf>
    <xf numFmtId="0" fontId="26" fillId="0" borderId="1" xfId="0" applyFont="1" applyBorder="1" applyAlignment="1">
      <alignment horizontal="center" vertical="center"/>
    </xf>
    <xf numFmtId="0" fontId="6" fillId="0" borderId="0" xfId="0" applyFont="1" applyBorder="1" applyAlignment="1">
      <alignment horizontal="distributed" vertical="distributed"/>
    </xf>
    <xf numFmtId="183" fontId="4" fillId="0" borderId="0" xfId="0" applyNumberFormat="1" applyFont="1" applyAlignment="1">
      <alignment horizontal="distributed"/>
    </xf>
    <xf numFmtId="184" fontId="31" fillId="0" borderId="59" xfId="0" applyNumberFormat="1" applyFont="1" applyBorder="1" applyAlignment="1">
      <alignment horizontal="center" vertical="center"/>
    </xf>
    <xf numFmtId="0" fontId="6" fillId="0" borderId="0" xfId="0" applyFont="1" applyAlignment="1">
      <alignment horizontal="left"/>
    </xf>
    <xf numFmtId="0" fontId="6" fillId="0" borderId="36" xfId="0" applyFont="1" applyBorder="1" applyAlignment="1">
      <alignment horizontal="left" vertical="center"/>
    </xf>
    <xf numFmtId="0" fontId="31" fillId="0" borderId="59" xfId="0" applyFont="1" applyBorder="1" applyAlignment="1">
      <alignment horizontal="right"/>
    </xf>
    <xf numFmtId="0" fontId="20" fillId="0" borderId="59" xfId="0" applyFont="1" applyBorder="1" applyAlignment="1">
      <alignment horizontal="left"/>
    </xf>
    <xf numFmtId="0" fontId="10" fillId="0" borderId="76" xfId="0" applyFont="1" applyBorder="1" applyAlignment="1">
      <alignment horizontal="left"/>
    </xf>
    <xf numFmtId="183" fontId="10" fillId="0" borderId="0" xfId="0" applyNumberFormat="1" applyFont="1" applyAlignment="1">
      <alignment horizontal="right" vertical="top"/>
    </xf>
    <xf numFmtId="183" fontId="0" fillId="0" borderId="0" xfId="0" applyNumberFormat="1" applyAlignment="1"/>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7" fillId="0" borderId="46" xfId="0" applyFont="1" applyBorder="1" applyAlignment="1">
      <alignment horizontal="right" vertical="center"/>
    </xf>
    <xf numFmtId="3" fontId="13" fillId="0" borderId="16" xfId="1" applyNumberFormat="1" applyFont="1" applyBorder="1" applyAlignment="1">
      <alignment horizontal="left" vertical="center"/>
    </xf>
    <xf numFmtId="3" fontId="13" fillId="0" borderId="36" xfId="1" applyNumberFormat="1" applyFont="1" applyBorder="1" applyAlignment="1">
      <alignment horizontal="left" vertical="center"/>
    </xf>
    <xf numFmtId="3" fontId="13" fillId="0" borderId="22" xfId="1" applyNumberFormat="1" applyFont="1" applyBorder="1" applyAlignment="1">
      <alignment horizontal="left" vertical="center"/>
    </xf>
    <xf numFmtId="0" fontId="10" fillId="0" borderId="36" xfId="0" applyFont="1" applyBorder="1" applyAlignment="1">
      <alignment horizontal="distributed"/>
    </xf>
    <xf numFmtId="0" fontId="0" fillId="0" borderId="36" xfId="0" applyBorder="1" applyAlignment="1">
      <alignment horizontal="distributed"/>
    </xf>
    <xf numFmtId="0" fontId="10" fillId="0" borderId="59" xfId="0" applyFont="1" applyBorder="1" applyAlignment="1">
      <alignment horizontal="distributed"/>
    </xf>
    <xf numFmtId="0" fontId="0" fillId="0" borderId="59" xfId="0" applyBorder="1" applyAlignment="1">
      <alignment horizontal="distributed"/>
    </xf>
    <xf numFmtId="3" fontId="13" fillId="0" borderId="17" xfId="1" applyNumberFormat="1" applyFont="1" applyBorder="1" applyAlignment="1">
      <alignment horizontal="left" vertical="center"/>
    </xf>
    <xf numFmtId="3" fontId="13" fillId="0" borderId="69" xfId="1" applyNumberFormat="1" applyFont="1" applyBorder="1" applyAlignment="1">
      <alignment horizontal="left" vertical="center"/>
    </xf>
    <xf numFmtId="3" fontId="13" fillId="0" borderId="35" xfId="1" applyNumberFormat="1" applyFont="1" applyBorder="1" applyAlignment="1">
      <alignment horizontal="left" vertical="center"/>
    </xf>
    <xf numFmtId="183" fontId="10" fillId="0" borderId="36" xfId="0" applyNumberFormat="1" applyFont="1" applyBorder="1" applyAlignment="1">
      <alignment horizontal="left"/>
    </xf>
    <xf numFmtId="183" fontId="0" fillId="0" borderId="36" xfId="0" applyNumberFormat="1" applyBorder="1" applyAlignment="1">
      <alignment horizontal="left"/>
    </xf>
    <xf numFmtId="178" fontId="13" fillId="0" borderId="69" xfId="1" applyNumberFormat="1" applyFont="1" applyBorder="1" applyAlignment="1">
      <alignment horizontal="left" vertical="center"/>
    </xf>
    <xf numFmtId="178" fontId="13" fillId="0" borderId="13" xfId="1" applyNumberFormat="1" applyFont="1" applyBorder="1" applyAlignment="1">
      <alignment horizontal="left" vertical="center"/>
    </xf>
    <xf numFmtId="0" fontId="6" fillId="0" borderId="23" xfId="0" applyFont="1" applyFill="1" applyBorder="1" applyAlignment="1">
      <alignment vertical="center" wrapText="1" shrinkToFit="1"/>
    </xf>
    <xf numFmtId="0" fontId="0" fillId="0" borderId="24" xfId="0" applyBorder="1" applyAlignment="1">
      <alignment vertical="center" wrapText="1" shrinkToFit="1"/>
    </xf>
    <xf numFmtId="0" fontId="0" fillId="0" borderId="6" xfId="0" applyBorder="1" applyAlignment="1">
      <alignment vertical="center" wrapText="1" shrinkToFit="1"/>
    </xf>
    <xf numFmtId="0" fontId="0" fillId="0" borderId="2" xfId="0" applyBorder="1" applyAlignment="1">
      <alignment vertical="center" wrapText="1" shrinkToFit="1"/>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0" fontId="6" fillId="0" borderId="18" xfId="0" applyFont="1" applyFill="1" applyBorder="1" applyAlignment="1">
      <alignment vertical="center" wrapText="1" shrinkToFit="1"/>
    </xf>
    <xf numFmtId="0" fontId="0" fillId="0" borderId="20" xfId="0" applyBorder="1" applyAlignment="1">
      <alignment vertical="center" wrapText="1" shrinkToFit="1"/>
    </xf>
    <xf numFmtId="0" fontId="4" fillId="0" borderId="3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9" xfId="0" applyFont="1" applyFill="1" applyBorder="1" applyAlignment="1">
      <alignment horizontal="center" vertical="center"/>
    </xf>
    <xf numFmtId="0" fontId="0" fillId="0" borderId="48" xfId="0" applyBorder="1" applyAlignment="1">
      <alignment horizontal="center" vertical="center"/>
    </xf>
    <xf numFmtId="0" fontId="4" fillId="0" borderId="71" xfId="0" applyNumberFormat="1" applyFont="1" applyFill="1" applyBorder="1" applyAlignment="1">
      <alignment vertical="center"/>
    </xf>
    <xf numFmtId="0" fontId="0" fillId="0" borderId="40" xfId="0" applyBorder="1" applyAlignment="1">
      <alignment vertical="center"/>
    </xf>
    <xf numFmtId="0" fontId="4" fillId="0" borderId="68" xfId="0" applyNumberFormat="1" applyFont="1" applyFill="1" applyBorder="1" applyAlignment="1">
      <alignment vertical="center"/>
    </xf>
    <xf numFmtId="0" fontId="0" fillId="0" borderId="46" xfId="0" applyBorder="1" applyAlignment="1">
      <alignment vertical="center"/>
    </xf>
    <xf numFmtId="0" fontId="0" fillId="0" borderId="38" xfId="0" applyBorder="1" applyAlignment="1">
      <alignment vertical="center" wrapText="1" shrinkToFit="1"/>
    </xf>
    <xf numFmtId="0" fontId="0" fillId="0" borderId="56" xfId="0" applyBorder="1" applyAlignment="1">
      <alignment vertical="center" wrapText="1" shrinkToFit="1"/>
    </xf>
    <xf numFmtId="0" fontId="0" fillId="0" borderId="15" xfId="0" applyBorder="1" applyAlignment="1">
      <alignment vertical="center" wrapText="1" shrinkToFit="1"/>
    </xf>
    <xf numFmtId="0" fontId="4" fillId="0" borderId="66" xfId="0" applyFont="1" applyFill="1" applyBorder="1" applyAlignment="1">
      <alignment horizontal="center" vertical="center"/>
    </xf>
    <xf numFmtId="0" fontId="4" fillId="0" borderId="72" xfId="0" applyFont="1" applyFill="1" applyBorder="1" applyAlignment="1">
      <alignment horizontal="center" vertical="center"/>
    </xf>
    <xf numFmtId="0" fontId="0" fillId="0" borderId="42" xfId="0" applyBorder="1" applyAlignment="1">
      <alignment vertical="center" wrapText="1" shrinkToFit="1"/>
    </xf>
    <xf numFmtId="0" fontId="0" fillId="0" borderId="41" xfId="0" applyBorder="1" applyAlignment="1">
      <alignment vertical="center" wrapText="1" shrinkToFi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2"/>
  <dimension ref="A1:AA62"/>
  <sheetViews>
    <sheetView tabSelected="1" workbookViewId="0">
      <selection activeCell="I1" sqref="I1"/>
    </sheetView>
  </sheetViews>
  <sheetFormatPr defaultRowHeight="13.5"/>
  <cols>
    <col min="1" max="1" width="21.75" customWidth="1"/>
    <col min="2" max="2" width="31.375" customWidth="1"/>
    <col min="3" max="3" width="4.25" customWidth="1"/>
    <col min="4" max="4" width="2.875" bestFit="1" customWidth="1"/>
    <col min="5" max="5" width="6" style="22" customWidth="1"/>
    <col min="6" max="6" width="6" customWidth="1"/>
    <col min="7" max="7" width="3.5" bestFit="1" customWidth="1"/>
    <col min="8" max="8" width="6" style="22" customWidth="1"/>
    <col min="9" max="9" width="7.125" customWidth="1"/>
    <col min="10" max="10" width="3.125" customWidth="1"/>
    <col min="11" max="11" width="14.125" bestFit="1" customWidth="1"/>
    <col min="12" max="12" width="4"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53" t="s">
        <v>116</v>
      </c>
    </row>
    <row r="2" spans="1:27" ht="13.5" customHeight="1" thickBot="1">
      <c r="A2" s="24" t="s">
        <v>1</v>
      </c>
      <c r="B2" s="25" t="s">
        <v>57</v>
      </c>
      <c r="C2" t="s">
        <v>2</v>
      </c>
      <c r="F2" t="s">
        <v>68</v>
      </c>
      <c r="J2" t="s">
        <v>3</v>
      </c>
      <c r="S2" t="s">
        <v>93</v>
      </c>
    </row>
    <row r="3" spans="1:27" ht="28.5" customHeight="1" thickBot="1">
      <c r="A3" s="26"/>
      <c r="B3" s="55"/>
      <c r="D3" s="34" t="s">
        <v>17</v>
      </c>
      <c r="E3" s="35">
        <v>1.88</v>
      </c>
      <c r="F3" s="10"/>
      <c r="G3" s="34">
        <v>1</v>
      </c>
      <c r="H3" s="35">
        <v>13.5</v>
      </c>
      <c r="K3" s="39" t="s">
        <v>71</v>
      </c>
      <c r="L3" s="39" t="s">
        <v>73</v>
      </c>
      <c r="M3" s="364" t="s">
        <v>74</v>
      </c>
      <c r="N3" s="365"/>
      <c r="O3" s="365"/>
      <c r="P3" s="365"/>
      <c r="Q3" s="366"/>
      <c r="T3" s="39" t="s">
        <v>72</v>
      </c>
      <c r="U3" s="39" t="s">
        <v>73</v>
      </c>
      <c r="V3" s="367" t="s">
        <v>75</v>
      </c>
      <c r="W3" s="367"/>
      <c r="X3" s="367"/>
      <c r="Y3" s="367"/>
      <c r="Z3" s="367"/>
    </row>
    <row r="4" spans="1:27" ht="14.25" thickBot="1">
      <c r="A4" s="27"/>
      <c r="B4" s="23"/>
      <c r="D4" s="36" t="s">
        <v>18</v>
      </c>
      <c r="E4" s="37">
        <v>1.38</v>
      </c>
      <c r="F4" s="10"/>
      <c r="G4" s="34">
        <v>2</v>
      </c>
      <c r="H4" s="35">
        <v>9.75</v>
      </c>
      <c r="K4" s="39" t="s">
        <v>78</v>
      </c>
      <c r="L4" s="39" t="s">
        <v>203</v>
      </c>
      <c r="M4" s="368" t="s">
        <v>54</v>
      </c>
      <c r="N4" s="369"/>
      <c r="O4" s="369"/>
      <c r="P4" s="369"/>
      <c r="Q4" s="370"/>
      <c r="T4" s="39" t="s">
        <v>76</v>
      </c>
      <c r="U4" s="39" t="s">
        <v>172</v>
      </c>
      <c r="V4" s="381" t="s">
        <v>54</v>
      </c>
      <c r="W4" s="381"/>
      <c r="X4" s="381"/>
      <c r="Y4" s="381"/>
      <c r="Z4" s="381"/>
    </row>
    <row r="5" spans="1:27" ht="14.25" thickBot="1">
      <c r="A5" s="27"/>
      <c r="B5" s="23"/>
      <c r="D5" s="36" t="s">
        <v>19</v>
      </c>
      <c r="E5" s="37">
        <v>1.38</v>
      </c>
      <c r="F5" s="10"/>
      <c r="G5" s="34">
        <v>3</v>
      </c>
      <c r="H5" s="35">
        <v>38.25</v>
      </c>
      <c r="K5" s="39" t="s">
        <v>77</v>
      </c>
      <c r="L5" s="39" t="s">
        <v>246</v>
      </c>
      <c r="M5" s="371"/>
      <c r="N5" s="372"/>
      <c r="O5" s="372"/>
      <c r="P5" s="372"/>
      <c r="Q5" s="373"/>
      <c r="T5" s="39" t="s">
        <v>77</v>
      </c>
      <c r="U5" s="39" t="s">
        <v>173</v>
      </c>
      <c r="V5" s="381"/>
      <c r="W5" s="381"/>
      <c r="X5" s="381"/>
      <c r="Y5" s="381"/>
      <c r="Z5" s="381"/>
    </row>
    <row r="6" spans="1:27" ht="14.25" thickBot="1">
      <c r="A6" s="26" t="s">
        <v>55</v>
      </c>
      <c r="B6" s="31" t="s">
        <v>94</v>
      </c>
      <c r="D6" s="36" t="s">
        <v>20</v>
      </c>
      <c r="E6" s="37">
        <v>1.38</v>
      </c>
      <c r="F6" s="10"/>
      <c r="G6" s="34">
        <v>4</v>
      </c>
      <c r="H6" s="37">
        <v>6.75</v>
      </c>
      <c r="K6" s="39" t="s">
        <v>43</v>
      </c>
      <c r="L6" s="39" t="s">
        <v>247</v>
      </c>
      <c r="M6" s="371"/>
      <c r="N6" s="372"/>
      <c r="O6" s="372"/>
      <c r="P6" s="372"/>
      <c r="Q6" s="373"/>
      <c r="T6" s="39" t="s">
        <v>43</v>
      </c>
      <c r="U6" s="39" t="s">
        <v>174</v>
      </c>
      <c r="V6" s="381"/>
      <c r="W6" s="381"/>
      <c r="X6" s="381"/>
      <c r="Y6" s="381"/>
      <c r="Z6" s="381"/>
    </row>
    <row r="7" spans="1:27" ht="14.25" thickBot="1">
      <c r="A7" s="27" t="s">
        <v>56</v>
      </c>
      <c r="B7" s="20" t="s">
        <v>296</v>
      </c>
      <c r="D7" s="36" t="s">
        <v>21</v>
      </c>
      <c r="E7" s="37">
        <v>1.38</v>
      </c>
      <c r="F7" s="10"/>
      <c r="G7" s="34">
        <v>5</v>
      </c>
      <c r="H7" s="37">
        <v>24.75</v>
      </c>
      <c r="K7" s="39" t="s">
        <v>44</v>
      </c>
      <c r="L7" s="39" t="s">
        <v>248</v>
      </c>
      <c r="M7" s="371"/>
      <c r="N7" s="372"/>
      <c r="O7" s="372"/>
      <c r="P7" s="372"/>
      <c r="Q7" s="373"/>
      <c r="T7" s="39" t="s">
        <v>44</v>
      </c>
      <c r="U7" s="39" t="s">
        <v>175</v>
      </c>
      <c r="V7" s="381"/>
      <c r="W7" s="381"/>
      <c r="X7" s="381"/>
      <c r="Y7" s="381"/>
      <c r="Z7" s="381"/>
    </row>
    <row r="8" spans="1:27" ht="14.25" thickBot="1">
      <c r="A8" s="27" t="s">
        <v>64</v>
      </c>
      <c r="B8" s="20" t="s">
        <v>297</v>
      </c>
      <c r="D8" s="36" t="s">
        <v>22</v>
      </c>
      <c r="E8" s="37">
        <v>1.38</v>
      </c>
      <c r="F8" s="10"/>
      <c r="G8" s="34">
        <v>6</v>
      </c>
      <c r="H8" s="37">
        <v>3.75</v>
      </c>
      <c r="K8" s="39" t="s">
        <v>83</v>
      </c>
      <c r="L8" s="39" t="s">
        <v>249</v>
      </c>
      <c r="M8" s="374"/>
      <c r="N8" s="375"/>
      <c r="O8" s="375"/>
      <c r="P8" s="375"/>
      <c r="Q8" s="376"/>
      <c r="T8" s="39" t="s">
        <v>90</v>
      </c>
      <c r="U8" s="39" t="s">
        <v>176</v>
      </c>
      <c r="V8" s="367"/>
      <c r="W8" s="367"/>
      <c r="X8" s="367"/>
      <c r="Y8" s="367"/>
      <c r="Z8" s="367"/>
    </row>
    <row r="9" spans="1:27" ht="14.25" thickBot="1">
      <c r="A9" s="27" t="s">
        <v>65</v>
      </c>
      <c r="B9" s="341" t="s">
        <v>285</v>
      </c>
      <c r="D9" s="36" t="s">
        <v>23</v>
      </c>
      <c r="E9" s="37">
        <v>8.1300000000000008</v>
      </c>
      <c r="F9" s="10"/>
      <c r="G9" s="34">
        <v>7</v>
      </c>
      <c r="H9" s="37">
        <v>4.5</v>
      </c>
      <c r="K9" s="39" t="s">
        <v>84</v>
      </c>
      <c r="L9" s="39" t="s">
        <v>250</v>
      </c>
      <c r="M9" s="374"/>
      <c r="N9" s="375"/>
      <c r="O9" s="375"/>
      <c r="P9" s="375"/>
      <c r="Q9" s="376"/>
      <c r="T9" s="39" t="s">
        <v>91</v>
      </c>
      <c r="U9" s="39" t="s">
        <v>177</v>
      </c>
      <c r="V9" s="367"/>
      <c r="W9" s="367"/>
      <c r="X9" s="367"/>
      <c r="Y9" s="367"/>
      <c r="Z9" s="367"/>
    </row>
    <row r="10" spans="1:27" ht="14.25" thickBot="1">
      <c r="A10" s="27" t="s">
        <v>62</v>
      </c>
      <c r="B10" s="20">
        <v>25</v>
      </c>
      <c r="D10" s="36" t="s">
        <v>24</v>
      </c>
      <c r="E10" s="37">
        <v>19.25</v>
      </c>
      <c r="F10" s="10"/>
      <c r="G10" s="34">
        <v>8</v>
      </c>
      <c r="H10" s="37">
        <v>21.75</v>
      </c>
      <c r="K10" s="39" t="s">
        <v>10</v>
      </c>
      <c r="L10" s="39" t="s">
        <v>204</v>
      </c>
      <c r="M10" s="374"/>
      <c r="N10" s="377"/>
      <c r="O10" s="377"/>
      <c r="P10" s="377"/>
      <c r="Q10" s="376"/>
      <c r="U10" t="s">
        <v>178</v>
      </c>
    </row>
    <row r="11" spans="1:27" ht="14.25" thickBot="1">
      <c r="A11" s="27" t="s">
        <v>58</v>
      </c>
      <c r="B11" s="20">
        <v>1</v>
      </c>
      <c r="D11" s="36" t="s">
        <v>25</v>
      </c>
      <c r="E11" s="37">
        <v>2.63</v>
      </c>
      <c r="F11" s="10"/>
      <c r="G11" s="34">
        <v>9</v>
      </c>
      <c r="H11" s="37">
        <v>21.75</v>
      </c>
      <c r="K11" s="39" t="s">
        <v>11</v>
      </c>
      <c r="L11" s="39" t="s">
        <v>251</v>
      </c>
      <c r="M11" s="378"/>
      <c r="N11" s="379"/>
      <c r="O11" s="379"/>
      <c r="P11" s="379"/>
      <c r="Q11" s="380"/>
      <c r="U11" t="s">
        <v>179</v>
      </c>
    </row>
    <row r="12" spans="1:27" ht="14.25" thickBot="1">
      <c r="A12" s="27" t="s">
        <v>59</v>
      </c>
      <c r="B12" s="20">
        <v>2</v>
      </c>
      <c r="D12" s="36" t="s">
        <v>26</v>
      </c>
      <c r="E12" s="37">
        <v>18</v>
      </c>
      <c r="F12" s="10"/>
      <c r="G12" s="34">
        <v>10</v>
      </c>
      <c r="H12" s="37">
        <v>21.75</v>
      </c>
      <c r="K12" t="s">
        <v>142</v>
      </c>
      <c r="T12" t="s">
        <v>92</v>
      </c>
    </row>
    <row r="13" spans="1:27" ht="27.75" customHeight="1" thickBot="1">
      <c r="A13" s="28" t="s">
        <v>60</v>
      </c>
      <c r="B13" s="20">
        <v>2</v>
      </c>
      <c r="D13" s="36" t="s">
        <v>27</v>
      </c>
      <c r="E13" s="37">
        <v>6.38</v>
      </c>
      <c r="F13" s="10"/>
      <c r="G13" s="34">
        <v>11</v>
      </c>
      <c r="H13" s="37">
        <v>21.75</v>
      </c>
      <c r="K13" s="357" t="s">
        <v>117</v>
      </c>
      <c r="L13" s="358"/>
      <c r="M13" s="359" t="s">
        <v>118</v>
      </c>
      <c r="N13" s="360"/>
      <c r="O13" s="361"/>
      <c r="P13" s="362" t="s">
        <v>47</v>
      </c>
      <c r="Q13" s="383" t="s">
        <v>52</v>
      </c>
      <c r="R13" s="354" t="s">
        <v>53</v>
      </c>
      <c r="T13" s="357" t="s">
        <v>117</v>
      </c>
      <c r="U13" s="358"/>
      <c r="V13" s="359" t="s">
        <v>118</v>
      </c>
      <c r="W13" s="360"/>
      <c r="X13" s="361"/>
      <c r="Y13" s="362" t="s">
        <v>47</v>
      </c>
      <c r="Z13" s="383" t="s">
        <v>52</v>
      </c>
      <c r="AA13" s="354" t="s">
        <v>53</v>
      </c>
    </row>
    <row r="14" spans="1:27" ht="14.25" thickBot="1">
      <c r="A14" s="27" t="s">
        <v>88</v>
      </c>
      <c r="B14" s="20">
        <v>0</v>
      </c>
      <c r="D14" s="36" t="s">
        <v>28</v>
      </c>
      <c r="E14" s="37">
        <v>5.13</v>
      </c>
      <c r="F14" s="10"/>
      <c r="G14" s="34">
        <v>12</v>
      </c>
      <c r="H14" s="37">
        <v>21.75</v>
      </c>
      <c r="K14" s="48" t="s">
        <v>0</v>
      </c>
      <c r="L14" s="49"/>
      <c r="M14" s="48" t="s">
        <v>0</v>
      </c>
      <c r="N14" s="50"/>
      <c r="O14" s="49" t="s">
        <v>67</v>
      </c>
      <c r="P14" s="382"/>
      <c r="Q14" s="384"/>
      <c r="R14" s="356"/>
      <c r="T14" s="51" t="s">
        <v>0</v>
      </c>
      <c r="U14" s="52"/>
      <c r="V14" s="51" t="s">
        <v>0</v>
      </c>
      <c r="W14" s="54"/>
      <c r="X14" s="52" t="s">
        <v>67</v>
      </c>
      <c r="Y14" s="363"/>
      <c r="Z14" s="385"/>
      <c r="AA14" s="355"/>
    </row>
    <row r="15" spans="1:27" ht="14.25" thickBot="1">
      <c r="A15" s="28" t="s">
        <v>89</v>
      </c>
      <c r="B15" s="20">
        <v>0</v>
      </c>
      <c r="D15" s="36" t="s">
        <v>29</v>
      </c>
      <c r="E15" s="37">
        <v>10.88</v>
      </c>
      <c r="F15" s="10"/>
      <c r="G15" s="34">
        <v>13</v>
      </c>
      <c r="H15" s="37">
        <v>21.75</v>
      </c>
      <c r="K15" s="74" t="s">
        <v>216</v>
      </c>
      <c r="L15" s="188" t="s">
        <v>220</v>
      </c>
      <c r="M15" s="75" t="s">
        <v>148</v>
      </c>
      <c r="N15" s="188" t="s">
        <v>287</v>
      </c>
      <c r="O15" s="75">
        <v>11</v>
      </c>
      <c r="P15" s="75" t="s">
        <v>147</v>
      </c>
      <c r="Q15" s="75" t="s">
        <v>149</v>
      </c>
      <c r="R15" s="76"/>
      <c r="T15" s="4" t="s">
        <v>4</v>
      </c>
      <c r="U15" s="39" t="s">
        <v>264</v>
      </c>
      <c r="V15" s="1" t="s">
        <v>45</v>
      </c>
      <c r="W15" s="1" t="s">
        <v>113</v>
      </c>
      <c r="X15" s="1">
        <v>1</v>
      </c>
      <c r="Y15" s="56" t="s">
        <v>48</v>
      </c>
      <c r="Z15" s="1" t="s">
        <v>127</v>
      </c>
      <c r="AA15" s="5"/>
    </row>
    <row r="16" spans="1:27" ht="14.25" thickBot="1">
      <c r="A16" s="99" t="s">
        <v>145</v>
      </c>
      <c r="B16" s="20"/>
      <c r="D16" s="36" t="s">
        <v>30</v>
      </c>
      <c r="E16" s="37">
        <v>7.13</v>
      </c>
      <c r="F16" s="10"/>
      <c r="G16" s="34">
        <v>14</v>
      </c>
      <c r="H16" s="37">
        <v>21.75</v>
      </c>
      <c r="K16" s="118" t="s">
        <v>214</v>
      </c>
      <c r="L16" s="189" t="s">
        <v>122</v>
      </c>
      <c r="M16" s="119" t="s">
        <v>161</v>
      </c>
      <c r="N16" s="189" t="s">
        <v>108</v>
      </c>
      <c r="O16" s="119">
        <v>21</v>
      </c>
      <c r="P16" s="75" t="s">
        <v>217</v>
      </c>
      <c r="Q16" s="119" t="s">
        <v>149</v>
      </c>
      <c r="R16" s="76"/>
      <c r="T16" s="4" t="s">
        <v>5</v>
      </c>
      <c r="U16" s="39" t="s">
        <v>266</v>
      </c>
      <c r="V16" s="1" t="s">
        <v>154</v>
      </c>
      <c r="W16" s="1"/>
      <c r="X16" s="1"/>
      <c r="Y16" s="56" t="s">
        <v>48</v>
      </c>
      <c r="Z16" s="1"/>
      <c r="AA16" s="5"/>
    </row>
    <row r="17" spans="1:27" ht="14.25" thickBot="1">
      <c r="A17" s="99" t="s">
        <v>146</v>
      </c>
      <c r="B17" s="32"/>
      <c r="D17" s="36" t="s">
        <v>31</v>
      </c>
      <c r="E17" s="37">
        <v>4.88</v>
      </c>
      <c r="F17" s="10"/>
      <c r="G17" s="34">
        <v>15</v>
      </c>
      <c r="H17" s="37">
        <v>21.75</v>
      </c>
      <c r="K17" s="117" t="s">
        <v>215</v>
      </c>
      <c r="L17" s="190" t="s">
        <v>242</v>
      </c>
      <c r="M17" s="116" t="s">
        <v>213</v>
      </c>
      <c r="N17" s="116" t="s">
        <v>31</v>
      </c>
      <c r="O17" s="116">
        <v>20</v>
      </c>
      <c r="P17" s="119" t="s">
        <v>147</v>
      </c>
      <c r="Q17" s="116" t="s">
        <v>149</v>
      </c>
      <c r="R17" s="155"/>
      <c r="T17" s="4" t="s">
        <v>6</v>
      </c>
      <c r="U17" s="39" t="s">
        <v>265</v>
      </c>
      <c r="V17" s="1" t="s">
        <v>45</v>
      </c>
      <c r="W17" s="1" t="s">
        <v>114</v>
      </c>
      <c r="X17" s="1">
        <v>1</v>
      </c>
      <c r="Y17" s="56" t="s">
        <v>48</v>
      </c>
      <c r="Z17" s="1" t="s">
        <v>127</v>
      </c>
      <c r="AA17" s="5"/>
    </row>
    <row r="18" spans="1:27" ht="14.25" thickBot="1">
      <c r="A18" s="96" t="s">
        <v>143</v>
      </c>
      <c r="B18" s="342" t="s">
        <v>286</v>
      </c>
      <c r="D18" s="36" t="s">
        <v>32</v>
      </c>
      <c r="E18" s="37">
        <v>13</v>
      </c>
      <c r="F18" s="10"/>
      <c r="G18" s="34">
        <v>16</v>
      </c>
      <c r="H18" s="37">
        <v>21.75</v>
      </c>
      <c r="K18" s="117" t="s">
        <v>218</v>
      </c>
      <c r="L18" s="190" t="s">
        <v>243</v>
      </c>
      <c r="M18" s="116" t="s">
        <v>221</v>
      </c>
      <c r="N18" s="190" t="s">
        <v>294</v>
      </c>
      <c r="O18" s="116">
        <v>18</v>
      </c>
      <c r="P18" s="116" t="s">
        <v>217</v>
      </c>
      <c r="Q18" s="116" t="s">
        <v>149</v>
      </c>
      <c r="R18" s="156"/>
      <c r="T18" s="4" t="s">
        <v>7</v>
      </c>
      <c r="U18" s="39" t="s">
        <v>140</v>
      </c>
      <c r="V18" s="1" t="s">
        <v>155</v>
      </c>
      <c r="W18" s="1"/>
      <c r="X18" s="1"/>
      <c r="Y18" s="56" t="s">
        <v>48</v>
      </c>
      <c r="Z18" s="1"/>
      <c r="AA18" s="5"/>
    </row>
    <row r="19" spans="1:27" ht="14.25" thickBot="1">
      <c r="A19" s="97" t="s">
        <v>144</v>
      </c>
      <c r="B19" s="20">
        <v>25</v>
      </c>
      <c r="D19" s="36" t="s">
        <v>33</v>
      </c>
      <c r="E19" s="37">
        <v>14.38</v>
      </c>
      <c r="F19" s="10"/>
      <c r="G19" s="34">
        <v>17</v>
      </c>
      <c r="H19" s="37">
        <v>21.75</v>
      </c>
      <c r="K19" s="117" t="s">
        <v>236</v>
      </c>
      <c r="L19" s="190" t="s">
        <v>237</v>
      </c>
      <c r="M19" s="116" t="s">
        <v>219</v>
      </c>
      <c r="N19" s="190" t="s">
        <v>293</v>
      </c>
      <c r="O19" s="116">
        <v>17</v>
      </c>
      <c r="P19" s="116" t="s">
        <v>50</v>
      </c>
      <c r="Q19" s="116" t="s">
        <v>149</v>
      </c>
      <c r="R19" s="156"/>
      <c r="T19" s="4" t="s">
        <v>8</v>
      </c>
      <c r="U19" s="39" t="s">
        <v>263</v>
      </c>
      <c r="V19" s="1" t="s">
        <v>8</v>
      </c>
      <c r="W19" s="1" t="s">
        <v>160</v>
      </c>
      <c r="X19" s="1">
        <v>1</v>
      </c>
      <c r="Y19" s="56" t="s">
        <v>49</v>
      </c>
      <c r="Z19" s="1" t="s">
        <v>184</v>
      </c>
      <c r="AA19" s="5"/>
    </row>
    <row r="20" spans="1:27" ht="14.25" thickBot="1">
      <c r="A20" s="97" t="s">
        <v>59</v>
      </c>
      <c r="B20" s="20">
        <v>31</v>
      </c>
      <c r="D20" s="36" t="s">
        <v>34</v>
      </c>
      <c r="E20" s="37">
        <v>2.13</v>
      </c>
      <c r="F20" s="10"/>
      <c r="G20" s="34">
        <v>18</v>
      </c>
      <c r="H20" s="37">
        <v>21.75</v>
      </c>
      <c r="K20" s="117" t="s">
        <v>222</v>
      </c>
      <c r="L20" s="190" t="s">
        <v>226</v>
      </c>
      <c r="M20" s="116" t="s">
        <v>224</v>
      </c>
      <c r="N20" s="190" t="s">
        <v>293</v>
      </c>
      <c r="O20" s="116">
        <v>22</v>
      </c>
      <c r="P20" s="116" t="s">
        <v>50</v>
      </c>
      <c r="Q20" s="116" t="s">
        <v>149</v>
      </c>
      <c r="R20" s="156"/>
      <c r="T20" s="4" t="s">
        <v>9</v>
      </c>
      <c r="U20" s="39" t="s">
        <v>245</v>
      </c>
      <c r="V20" s="1" t="s">
        <v>156</v>
      </c>
      <c r="W20" s="1" t="s">
        <v>160</v>
      </c>
      <c r="X20" s="1">
        <v>1</v>
      </c>
      <c r="Y20" s="56" t="s">
        <v>49</v>
      </c>
      <c r="Z20" s="1" t="s">
        <v>184</v>
      </c>
      <c r="AA20" s="5"/>
    </row>
    <row r="21" spans="1:27" ht="29.25" customHeight="1" thickBot="1">
      <c r="A21" s="98" t="s">
        <v>60</v>
      </c>
      <c r="B21" s="33">
        <v>2</v>
      </c>
      <c r="D21" s="36" t="s">
        <v>35</v>
      </c>
      <c r="E21" s="37">
        <v>2.63</v>
      </c>
      <c r="F21" s="10"/>
      <c r="G21" s="34">
        <v>19</v>
      </c>
      <c r="H21" s="37">
        <v>21.75</v>
      </c>
      <c r="K21" s="117" t="s">
        <v>223</v>
      </c>
      <c r="L21" s="190" t="s">
        <v>121</v>
      </c>
      <c r="M21" s="116" t="s">
        <v>225</v>
      </c>
      <c r="N21" s="190" t="s">
        <v>294</v>
      </c>
      <c r="O21" s="116">
        <v>23</v>
      </c>
      <c r="P21" s="116" t="s">
        <v>50</v>
      </c>
      <c r="Q21" s="116" t="s">
        <v>149</v>
      </c>
      <c r="R21" s="156"/>
      <c r="T21" s="4" t="s">
        <v>10</v>
      </c>
      <c r="U21" s="39" t="s">
        <v>262</v>
      </c>
      <c r="V21" s="1" t="s">
        <v>10</v>
      </c>
      <c r="W21" s="1" t="s">
        <v>207</v>
      </c>
      <c r="X21" s="1">
        <v>1</v>
      </c>
      <c r="Y21" s="56" t="s">
        <v>48</v>
      </c>
      <c r="Z21" s="1" t="s">
        <v>69</v>
      </c>
      <c r="AA21" s="5"/>
    </row>
    <row r="22" spans="1:27" ht="27.75" customHeight="1" thickBot="1">
      <c r="A22" s="162" t="s">
        <v>187</v>
      </c>
      <c r="B22" s="163">
        <v>1</v>
      </c>
      <c r="D22" s="36" t="s">
        <v>36</v>
      </c>
      <c r="E22" s="37">
        <v>12.75</v>
      </c>
      <c r="F22" s="10"/>
      <c r="G22" s="34">
        <v>20</v>
      </c>
      <c r="H22" s="37">
        <v>21.75</v>
      </c>
      <c r="K22" s="240" t="s">
        <v>229</v>
      </c>
      <c r="L22" s="241" t="s">
        <v>97</v>
      </c>
      <c r="M22" s="241" t="s">
        <v>229</v>
      </c>
      <c r="N22" s="241" t="s">
        <v>295</v>
      </c>
      <c r="O22" s="242">
        <v>7</v>
      </c>
      <c r="P22" s="242" t="s">
        <v>50</v>
      </c>
      <c r="Q22" s="242" t="s">
        <v>149</v>
      </c>
      <c r="R22" s="243"/>
      <c r="T22" s="4" t="s">
        <v>11</v>
      </c>
      <c r="U22" s="39" t="s">
        <v>261</v>
      </c>
      <c r="V22" s="1" t="s">
        <v>157</v>
      </c>
      <c r="W22" s="1" t="s">
        <v>207</v>
      </c>
      <c r="X22" s="1"/>
      <c r="Y22" s="56" t="s">
        <v>48</v>
      </c>
      <c r="Z22" s="1"/>
      <c r="AA22" s="5"/>
    </row>
    <row r="23" spans="1:27" ht="14.25" thickBot="1">
      <c r="D23" s="36" t="s">
        <v>37</v>
      </c>
      <c r="E23" s="37">
        <v>2</v>
      </c>
      <c r="F23" s="153"/>
      <c r="G23" s="34">
        <v>21</v>
      </c>
      <c r="H23" s="37">
        <v>21.75</v>
      </c>
      <c r="I23" s="152"/>
      <c r="K23" s="244" t="s">
        <v>233</v>
      </c>
      <c r="L23" s="116" t="s">
        <v>238</v>
      </c>
      <c r="M23" s="245" t="s">
        <v>231</v>
      </c>
      <c r="N23" s="190" t="s">
        <v>294</v>
      </c>
      <c r="O23" s="116">
        <v>13</v>
      </c>
      <c r="P23" s="242" t="s">
        <v>48</v>
      </c>
      <c r="Q23" s="242" t="s">
        <v>149</v>
      </c>
      <c r="R23" s="156"/>
      <c r="T23" s="4" t="s">
        <v>12</v>
      </c>
      <c r="U23" s="39" t="s">
        <v>260</v>
      </c>
      <c r="V23" s="1" t="s">
        <v>12</v>
      </c>
      <c r="W23" s="1" t="s">
        <v>132</v>
      </c>
      <c r="X23" s="1">
        <v>1</v>
      </c>
      <c r="Y23" s="56" t="s">
        <v>49</v>
      </c>
      <c r="Z23" s="1" t="s">
        <v>185</v>
      </c>
      <c r="AA23" s="5"/>
    </row>
    <row r="24" spans="1:27" ht="14.25" thickBot="1">
      <c r="D24" s="36" t="s">
        <v>38</v>
      </c>
      <c r="E24" s="37">
        <v>8.3800000000000008</v>
      </c>
      <c r="F24" s="10"/>
      <c r="G24" s="34">
        <v>22</v>
      </c>
      <c r="H24" s="37">
        <v>21.75</v>
      </c>
      <c r="K24" s="244" t="s">
        <v>234</v>
      </c>
      <c r="L24" s="116" t="s">
        <v>239</v>
      </c>
      <c r="M24" s="245" t="s">
        <v>292</v>
      </c>
      <c r="N24" s="190" t="s">
        <v>294</v>
      </c>
      <c r="O24" s="116">
        <v>14</v>
      </c>
      <c r="P24" s="242" t="s">
        <v>48</v>
      </c>
      <c r="Q24" s="242" t="s">
        <v>149</v>
      </c>
      <c r="R24" s="156"/>
      <c r="T24" s="4" t="s">
        <v>13</v>
      </c>
      <c r="U24" s="39" t="s">
        <v>259</v>
      </c>
      <c r="V24" s="1" t="s">
        <v>158</v>
      </c>
      <c r="W24" s="1" t="s">
        <v>132</v>
      </c>
      <c r="X24" s="1">
        <v>1</v>
      </c>
      <c r="Y24" s="56" t="s">
        <v>49</v>
      </c>
      <c r="Z24" s="1" t="s">
        <v>185</v>
      </c>
      <c r="AA24" s="5"/>
    </row>
    <row r="25" spans="1:27" ht="27.75" thickBot="1">
      <c r="D25" s="36" t="s">
        <v>42</v>
      </c>
      <c r="E25" s="37">
        <v>8.3800000000000008</v>
      </c>
      <c r="F25" s="10"/>
      <c r="G25" s="34">
        <v>23</v>
      </c>
      <c r="H25" s="37">
        <v>21.75</v>
      </c>
      <c r="K25" s="117" t="s">
        <v>235</v>
      </c>
      <c r="L25" s="116" t="s">
        <v>240</v>
      </c>
      <c r="M25" s="245" t="s">
        <v>232</v>
      </c>
      <c r="N25" s="190" t="s">
        <v>293</v>
      </c>
      <c r="O25" s="116">
        <v>16</v>
      </c>
      <c r="P25" s="242" t="s">
        <v>48</v>
      </c>
      <c r="Q25" s="242" t="s">
        <v>149</v>
      </c>
      <c r="R25" s="156"/>
      <c r="T25" s="4" t="s">
        <v>14</v>
      </c>
      <c r="U25" s="39" t="s">
        <v>258</v>
      </c>
      <c r="V25" s="1" t="s">
        <v>14</v>
      </c>
      <c r="W25" s="1" t="s">
        <v>46</v>
      </c>
      <c r="X25" s="1">
        <v>1</v>
      </c>
      <c r="Y25" s="56" t="s">
        <v>49</v>
      </c>
      <c r="Z25" s="1"/>
      <c r="AA25" s="9" t="s">
        <v>81</v>
      </c>
    </row>
    <row r="26" spans="1:27" ht="27.75" thickBot="1">
      <c r="D26" s="36" t="s">
        <v>39</v>
      </c>
      <c r="E26" s="37">
        <v>8.3800000000000008</v>
      </c>
      <c r="F26" s="10"/>
      <c r="G26" s="34">
        <v>24</v>
      </c>
      <c r="H26" s="37">
        <v>21.75</v>
      </c>
      <c r="K26" s="117" t="s">
        <v>252</v>
      </c>
      <c r="L26" s="116" t="s">
        <v>241</v>
      </c>
      <c r="M26" s="245" t="s">
        <v>253</v>
      </c>
      <c r="N26" s="190" t="s">
        <v>293</v>
      </c>
      <c r="O26" s="116">
        <v>15</v>
      </c>
      <c r="P26" s="242" t="s">
        <v>48</v>
      </c>
      <c r="Q26" s="242" t="s">
        <v>149</v>
      </c>
      <c r="R26" s="156"/>
      <c r="T26" s="4" t="s">
        <v>15</v>
      </c>
      <c r="U26" s="39" t="s">
        <v>257</v>
      </c>
      <c r="V26" s="1" t="s">
        <v>159</v>
      </c>
      <c r="W26" s="1" t="s">
        <v>186</v>
      </c>
      <c r="X26" s="1">
        <v>1</v>
      </c>
      <c r="Y26" s="56" t="s">
        <v>49</v>
      </c>
      <c r="Z26" s="15"/>
      <c r="AA26" s="9" t="s">
        <v>81</v>
      </c>
    </row>
    <row r="27" spans="1:27" ht="81.75" thickBot="1">
      <c r="D27" s="36" t="s">
        <v>40</v>
      </c>
      <c r="E27" s="37">
        <v>8.3800000000000008</v>
      </c>
      <c r="F27" s="10"/>
      <c r="G27" s="34">
        <v>25</v>
      </c>
      <c r="H27" s="37">
        <v>21.75</v>
      </c>
      <c r="K27" s="346" t="s">
        <v>289</v>
      </c>
      <c r="L27" s="345" t="s">
        <v>104</v>
      </c>
      <c r="M27" s="245" t="s">
        <v>288</v>
      </c>
      <c r="N27" s="247" t="s">
        <v>25</v>
      </c>
      <c r="O27" s="116">
        <v>9</v>
      </c>
      <c r="P27" s="116" t="s">
        <v>48</v>
      </c>
      <c r="Q27" s="116" t="s">
        <v>149</v>
      </c>
      <c r="R27" s="156"/>
      <c r="T27" s="13" t="s">
        <v>128</v>
      </c>
      <c r="U27" s="39" t="s">
        <v>256</v>
      </c>
      <c r="V27" s="12" t="s">
        <v>128</v>
      </c>
      <c r="W27" s="12" t="s">
        <v>131</v>
      </c>
      <c r="X27" s="12">
        <v>1</v>
      </c>
      <c r="Y27" s="81" t="s">
        <v>49</v>
      </c>
      <c r="Z27" t="s">
        <v>206</v>
      </c>
      <c r="AA27" s="9" t="s">
        <v>152</v>
      </c>
    </row>
    <row r="28" spans="1:27" ht="14.25" thickBot="1">
      <c r="D28" s="36" t="s">
        <v>41</v>
      </c>
      <c r="E28" s="37">
        <v>8.3800000000000008</v>
      </c>
      <c r="F28" s="10"/>
      <c r="G28" s="34">
        <v>26</v>
      </c>
      <c r="H28" s="37">
        <v>21.75</v>
      </c>
      <c r="K28" s="346" t="s">
        <v>290</v>
      </c>
      <c r="L28" s="345" t="s">
        <v>101</v>
      </c>
      <c r="M28" s="245" t="s">
        <v>291</v>
      </c>
      <c r="N28" s="247" t="s">
        <v>294</v>
      </c>
      <c r="O28" s="116">
        <v>12</v>
      </c>
      <c r="P28" s="116" t="s">
        <v>48</v>
      </c>
      <c r="Q28" s="116" t="s">
        <v>149</v>
      </c>
      <c r="R28" s="156"/>
      <c r="T28" s="16" t="s">
        <v>188</v>
      </c>
      <c r="U28" s="160" t="s">
        <v>255</v>
      </c>
      <c r="V28" s="17" t="s">
        <v>244</v>
      </c>
      <c r="W28" s="12" t="s">
        <v>205</v>
      </c>
      <c r="X28" s="17">
        <v>1</v>
      </c>
      <c r="Y28" s="161"/>
      <c r="Z28" s="21"/>
      <c r="AA28" s="18"/>
    </row>
    <row r="29" spans="1:27" ht="27" customHeight="1" thickBot="1">
      <c r="D29" s="36"/>
      <c r="E29" s="37">
        <v>8.3800000000000008</v>
      </c>
      <c r="G29" s="34">
        <v>27</v>
      </c>
      <c r="H29" s="37">
        <v>21.75</v>
      </c>
      <c r="K29" s="19"/>
      <c r="L29" s="10"/>
      <c r="M29" s="19"/>
      <c r="N29" s="10"/>
      <c r="O29" s="10"/>
      <c r="P29" s="19"/>
      <c r="Q29" s="10"/>
      <c r="R29" s="10"/>
      <c r="T29" s="16"/>
      <c r="U29" s="160"/>
      <c r="V29" s="17"/>
      <c r="W29" s="12"/>
      <c r="X29" s="17"/>
      <c r="Y29" s="161"/>
      <c r="AA29" s="18"/>
    </row>
    <row r="30" spans="1:27" ht="14.25" thickBot="1">
      <c r="D30" s="36"/>
      <c r="E30" s="37">
        <v>8.3800000000000008</v>
      </c>
      <c r="G30" s="34">
        <v>28</v>
      </c>
      <c r="H30" s="37">
        <v>9</v>
      </c>
      <c r="K30" s="19"/>
      <c r="L30" s="10"/>
      <c r="M30" s="19"/>
      <c r="N30" s="10"/>
      <c r="O30" s="10"/>
      <c r="P30" s="19"/>
      <c r="Q30" s="10"/>
      <c r="R30" s="10"/>
      <c r="T30" s="13"/>
      <c r="U30" s="39"/>
      <c r="V30" s="12"/>
      <c r="W30" s="12"/>
      <c r="X30" s="12"/>
      <c r="Y30" s="81"/>
      <c r="Z30" s="12"/>
      <c r="AA30" s="5"/>
    </row>
    <row r="31" spans="1:27" ht="14.25" thickBot="1">
      <c r="D31" s="36"/>
      <c r="E31" s="37">
        <v>8.3800000000000008</v>
      </c>
      <c r="G31" s="34">
        <v>29</v>
      </c>
      <c r="H31" s="37">
        <v>18</v>
      </c>
      <c r="K31" s="19"/>
      <c r="L31" s="10"/>
      <c r="M31" s="19"/>
      <c r="N31" s="10"/>
      <c r="O31" s="10"/>
      <c r="P31" s="19"/>
      <c r="Q31" s="10"/>
      <c r="R31" s="10"/>
      <c r="T31" s="14"/>
      <c r="U31" s="159"/>
      <c r="V31" s="61"/>
      <c r="W31" s="61"/>
      <c r="X31" s="61"/>
      <c r="Y31" s="82"/>
      <c r="Z31" s="61"/>
      <c r="AA31" s="3"/>
    </row>
    <row r="32" spans="1:27" ht="57.75" customHeight="1">
      <c r="H32" s="22">
        <v>42</v>
      </c>
      <c r="I32" s="152"/>
      <c r="K32" s="19"/>
      <c r="L32" s="10"/>
      <c r="M32" s="19"/>
      <c r="N32" s="10"/>
      <c r="O32" s="10"/>
      <c r="P32" s="19"/>
      <c r="Q32" s="10"/>
      <c r="R32" s="10"/>
      <c r="T32" s="19"/>
      <c r="U32" s="10"/>
      <c r="V32" s="19"/>
      <c r="W32" s="19"/>
      <c r="X32" s="19"/>
      <c r="Y32" s="157"/>
      <c r="Z32" s="10"/>
      <c r="AA32" s="158"/>
    </row>
    <row r="33" spans="8:27" ht="57.75" customHeight="1">
      <c r="H33" s="22">
        <v>10.5</v>
      </c>
      <c r="K33" s="19"/>
      <c r="L33" s="10"/>
      <c r="M33" s="19"/>
      <c r="N33" s="10"/>
      <c r="O33" s="10"/>
      <c r="P33" s="19"/>
      <c r="Q33" s="10"/>
      <c r="R33" s="10"/>
      <c r="T33" s="19"/>
      <c r="U33" s="10"/>
      <c r="V33" s="19"/>
      <c r="W33" s="19"/>
      <c r="X33" s="19"/>
      <c r="Y33" s="157"/>
      <c r="Z33" s="10"/>
      <c r="AA33" s="158"/>
    </row>
    <row r="34" spans="8:27">
      <c r="H34" s="22">
        <v>33.75</v>
      </c>
      <c r="K34" s="10"/>
      <c r="L34" s="10"/>
      <c r="M34" s="10"/>
      <c r="N34" s="10"/>
      <c r="O34" s="10"/>
      <c r="P34" s="10"/>
      <c r="Q34" s="10"/>
      <c r="R34" s="10"/>
    </row>
    <row r="35" spans="8:27">
      <c r="H35" s="22">
        <v>21</v>
      </c>
      <c r="K35" s="10"/>
      <c r="L35" s="10"/>
      <c r="M35" s="10"/>
      <c r="N35" s="10"/>
      <c r="O35" s="10"/>
      <c r="P35" s="10"/>
      <c r="Q35" s="10"/>
      <c r="R35" s="10"/>
    </row>
    <row r="36" spans="8:27" ht="28.5" customHeight="1">
      <c r="H36" s="22">
        <v>23.25</v>
      </c>
      <c r="K36" s="19"/>
      <c r="L36" s="10"/>
      <c r="M36" s="19"/>
      <c r="N36" s="19"/>
      <c r="O36" s="19"/>
      <c r="P36" s="10"/>
      <c r="Q36" s="10"/>
      <c r="R36" s="10"/>
    </row>
    <row r="37" spans="8:27" ht="27.75" customHeight="1">
      <c r="H37" s="22">
        <v>13.5</v>
      </c>
      <c r="K37" s="19"/>
      <c r="L37" s="10"/>
      <c r="M37" s="19"/>
      <c r="N37" s="19"/>
      <c r="O37" s="19"/>
      <c r="P37" s="10"/>
      <c r="Q37" s="10"/>
      <c r="R37" s="10"/>
    </row>
    <row r="38" spans="8:27">
      <c r="H38" s="22">
        <v>27</v>
      </c>
    </row>
    <row r="39" spans="8:27">
      <c r="H39" s="22">
        <v>13.5</v>
      </c>
    </row>
    <row r="40" spans="8:27">
      <c r="H40" s="22">
        <v>27</v>
      </c>
    </row>
    <row r="41" spans="8:27">
      <c r="H41" s="22">
        <v>13.5</v>
      </c>
    </row>
    <row r="42" spans="8:27">
      <c r="H42" s="22">
        <v>27</v>
      </c>
    </row>
    <row r="43" spans="8:27">
      <c r="H43" s="22">
        <v>13.5</v>
      </c>
    </row>
    <row r="44" spans="8:27" ht="26.25" customHeight="1">
      <c r="H44" s="22">
        <v>27</v>
      </c>
    </row>
    <row r="45" spans="8:27">
      <c r="H45" s="22">
        <v>13.5</v>
      </c>
    </row>
    <row r="46" spans="8:27">
      <c r="H46" s="22">
        <v>27</v>
      </c>
    </row>
    <row r="47" spans="8:27">
      <c r="H47" s="22">
        <v>13.5</v>
      </c>
    </row>
    <row r="48" spans="8:27">
      <c r="H48" s="22">
        <v>27</v>
      </c>
    </row>
    <row r="49" spans="8:9">
      <c r="H49" s="22">
        <v>13.5</v>
      </c>
    </row>
    <row r="50" spans="8:9">
      <c r="H50" s="22">
        <v>27</v>
      </c>
    </row>
    <row r="51" spans="8:9">
      <c r="H51" s="22">
        <v>13.5</v>
      </c>
    </row>
    <row r="52" spans="8:9">
      <c r="H52" s="22">
        <v>27</v>
      </c>
    </row>
    <row r="53" spans="8:9">
      <c r="H53" s="22">
        <v>13.5</v>
      </c>
    </row>
    <row r="54" spans="8:9">
      <c r="H54" s="22">
        <v>27</v>
      </c>
    </row>
    <row r="55" spans="8:9">
      <c r="H55" s="22">
        <v>13.5</v>
      </c>
    </row>
    <row r="56" spans="8:9">
      <c r="H56" s="22">
        <v>27</v>
      </c>
    </row>
    <row r="57" spans="8:9">
      <c r="H57" s="22">
        <v>13.5</v>
      </c>
    </row>
    <row r="58" spans="8:9">
      <c r="H58" s="22">
        <v>27</v>
      </c>
    </row>
    <row r="59" spans="8:9">
      <c r="H59" s="22">
        <v>13.5</v>
      </c>
    </row>
    <row r="60" spans="8:9">
      <c r="H60" s="22">
        <v>27</v>
      </c>
    </row>
    <row r="61" spans="8:9">
      <c r="H61" s="22">
        <v>10.5</v>
      </c>
    </row>
    <row r="62" spans="8:9">
      <c r="H62" s="22">
        <v>15.75</v>
      </c>
      <c r="I62" s="152">
        <f>SUM(H33:H62)</f>
        <v>600.75</v>
      </c>
    </row>
  </sheetData>
  <mergeCells count="14">
    <mergeCell ref="M3:Q3"/>
    <mergeCell ref="V3:Z3"/>
    <mergeCell ref="M4:Q11"/>
    <mergeCell ref="V4:Z9"/>
    <mergeCell ref="K13:L13"/>
    <mergeCell ref="M13:O13"/>
    <mergeCell ref="P13:P14"/>
    <mergeCell ref="Q13:Q14"/>
    <mergeCell ref="Z13:Z14"/>
    <mergeCell ref="AA13:AA14"/>
    <mergeCell ref="R13:R14"/>
    <mergeCell ref="T13:U13"/>
    <mergeCell ref="V13:X13"/>
    <mergeCell ref="Y13:Y14"/>
  </mergeCells>
  <phoneticPr fontId="2"/>
  <pageMargins left="0.5" right="0.36" top="0.98399999999999999" bottom="0.98399999999999999" header="0.51200000000000001" footer="0.51200000000000001"/>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A45"/>
  <sheetViews>
    <sheetView workbookViewId="0">
      <selection activeCell="I1" sqref="I1"/>
    </sheetView>
  </sheetViews>
  <sheetFormatPr defaultRowHeight="13.5"/>
  <cols>
    <col min="1" max="1" width="19" customWidth="1"/>
    <col min="2" max="2" width="29.875" bestFit="1" customWidth="1"/>
    <col min="3" max="3" width="4.25" customWidth="1"/>
    <col min="4" max="4" width="2.875" bestFit="1" customWidth="1"/>
    <col min="5" max="5" width="6" style="22" customWidth="1"/>
    <col min="6" max="6" width="6" customWidth="1"/>
    <col min="7" max="7" width="3.5" bestFit="1" customWidth="1"/>
    <col min="8" max="8" width="6" style="22"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53" t="s">
        <v>116</v>
      </c>
    </row>
    <row r="2" spans="1:27" ht="13.5" customHeight="1" thickBot="1">
      <c r="A2" s="24" t="s">
        <v>1</v>
      </c>
      <c r="B2" s="25" t="s">
        <v>57</v>
      </c>
      <c r="C2" t="s">
        <v>2</v>
      </c>
      <c r="F2" t="s">
        <v>68</v>
      </c>
      <c r="J2" t="s">
        <v>3</v>
      </c>
      <c r="S2" t="s">
        <v>16</v>
      </c>
    </row>
    <row r="3" spans="1:27" ht="14.25" thickBot="1">
      <c r="A3" s="26"/>
      <c r="B3" s="55"/>
      <c r="D3" s="34" t="s">
        <v>17</v>
      </c>
      <c r="E3" s="35">
        <v>3.13</v>
      </c>
      <c r="F3" s="10"/>
      <c r="G3" s="34">
        <v>1</v>
      </c>
      <c r="H3" s="35">
        <v>13</v>
      </c>
      <c r="K3" s="39" t="s">
        <v>71</v>
      </c>
      <c r="L3" s="39" t="s">
        <v>73</v>
      </c>
      <c r="M3" s="364" t="s">
        <v>74</v>
      </c>
      <c r="N3" s="365"/>
      <c r="O3" s="365"/>
      <c r="P3" s="365"/>
      <c r="Q3" s="366"/>
      <c r="T3" s="39" t="s">
        <v>72</v>
      </c>
      <c r="U3" s="39" t="s">
        <v>122</v>
      </c>
      <c r="V3" s="367" t="s">
        <v>75</v>
      </c>
      <c r="W3" s="367"/>
      <c r="X3" s="367"/>
      <c r="Y3" s="367"/>
      <c r="Z3" s="367"/>
    </row>
    <row r="4" spans="1:27" ht="14.25" thickBot="1">
      <c r="A4" s="27"/>
      <c r="B4" s="23"/>
      <c r="D4" s="36" t="s">
        <v>18</v>
      </c>
      <c r="E4" s="37">
        <v>26.75</v>
      </c>
      <c r="F4" s="10"/>
      <c r="G4" s="36">
        <v>2</v>
      </c>
      <c r="H4" s="35">
        <v>15</v>
      </c>
      <c r="K4" s="39" t="s">
        <v>78</v>
      </c>
      <c r="L4" s="39" t="s">
        <v>189</v>
      </c>
      <c r="M4" s="368" t="s">
        <v>54</v>
      </c>
      <c r="N4" s="369"/>
      <c r="O4" s="369"/>
      <c r="P4" s="369"/>
      <c r="Q4" s="370"/>
      <c r="T4" s="39" t="s">
        <v>76</v>
      </c>
      <c r="U4" s="39" t="s">
        <v>197</v>
      </c>
      <c r="V4" s="368" t="s">
        <v>120</v>
      </c>
      <c r="W4" s="369"/>
      <c r="X4" s="369"/>
      <c r="Y4" s="369"/>
      <c r="Z4" s="369"/>
    </row>
    <row r="5" spans="1:27">
      <c r="A5" s="27"/>
      <c r="B5" s="20"/>
      <c r="D5" s="36" t="s">
        <v>19</v>
      </c>
      <c r="E5" s="37">
        <v>26.38</v>
      </c>
      <c r="F5" s="10"/>
      <c r="G5" s="36">
        <v>3</v>
      </c>
      <c r="H5" s="35">
        <v>28.5</v>
      </c>
      <c r="K5" s="39" t="s">
        <v>77</v>
      </c>
      <c r="L5" s="39" t="s">
        <v>190</v>
      </c>
      <c r="M5" s="371"/>
      <c r="N5" s="372"/>
      <c r="O5" s="372"/>
      <c r="P5" s="372"/>
      <c r="Q5" s="373"/>
      <c r="T5" s="39" t="s">
        <v>77</v>
      </c>
      <c r="U5" s="39" t="s">
        <v>190</v>
      </c>
      <c r="V5" s="371"/>
      <c r="W5" s="372"/>
      <c r="X5" s="372"/>
      <c r="Y5" s="372"/>
      <c r="Z5" s="372"/>
    </row>
    <row r="6" spans="1:27">
      <c r="A6" s="26" t="s">
        <v>55</v>
      </c>
      <c r="B6" s="30" t="s">
        <v>95</v>
      </c>
      <c r="D6" s="36" t="s">
        <v>20</v>
      </c>
      <c r="E6" s="37">
        <v>13.38</v>
      </c>
      <c r="F6" s="10"/>
      <c r="G6" s="36">
        <v>4</v>
      </c>
      <c r="H6" s="37">
        <v>27</v>
      </c>
      <c r="K6" s="39" t="s">
        <v>43</v>
      </c>
      <c r="L6" s="39" t="s">
        <v>191</v>
      </c>
      <c r="M6" s="371"/>
      <c r="N6" s="372"/>
      <c r="O6" s="372"/>
      <c r="P6" s="372"/>
      <c r="Q6" s="373"/>
      <c r="T6" s="39" t="s">
        <v>43</v>
      </c>
      <c r="U6" s="39" t="s">
        <v>191</v>
      </c>
      <c r="V6" s="371"/>
      <c r="W6" s="372"/>
      <c r="X6" s="372"/>
      <c r="Y6" s="372"/>
      <c r="Z6" s="372"/>
    </row>
    <row r="7" spans="1:27">
      <c r="A7" s="27" t="s">
        <v>56</v>
      </c>
      <c r="B7" s="20" t="s">
        <v>61</v>
      </c>
      <c r="D7" s="36" t="s">
        <v>21</v>
      </c>
      <c r="E7" s="37">
        <v>14</v>
      </c>
      <c r="F7" s="10"/>
      <c r="G7" s="36">
        <v>5</v>
      </c>
      <c r="H7" s="37">
        <v>21.75</v>
      </c>
      <c r="K7" s="39" t="s">
        <v>44</v>
      </c>
      <c r="L7" s="39" t="s">
        <v>192</v>
      </c>
      <c r="M7" s="371"/>
      <c r="N7" s="372"/>
      <c r="O7" s="372"/>
      <c r="P7" s="372"/>
      <c r="Q7" s="373"/>
      <c r="T7" s="39" t="s">
        <v>44</v>
      </c>
      <c r="U7" s="39" t="s">
        <v>198</v>
      </c>
      <c r="V7" s="371"/>
      <c r="W7" s="372"/>
      <c r="X7" s="372"/>
      <c r="Y7" s="372"/>
      <c r="Z7" s="372"/>
    </row>
    <row r="8" spans="1:27">
      <c r="A8" s="27" t="s">
        <v>64</v>
      </c>
      <c r="B8" s="20" t="s">
        <v>66</v>
      </c>
      <c r="D8" s="36" t="s">
        <v>22</v>
      </c>
      <c r="E8" s="37">
        <v>16.63</v>
      </c>
      <c r="F8" s="10"/>
      <c r="G8" s="36">
        <v>6</v>
      </c>
      <c r="H8" s="37">
        <v>15</v>
      </c>
      <c r="K8" s="39" t="s">
        <v>83</v>
      </c>
      <c r="L8" s="39" t="s">
        <v>193</v>
      </c>
      <c r="M8" s="374"/>
      <c r="N8" s="375"/>
      <c r="O8" s="375"/>
      <c r="P8" s="375"/>
      <c r="Q8" s="376"/>
      <c r="T8" s="39" t="s">
        <v>90</v>
      </c>
      <c r="U8" s="39" t="s">
        <v>199</v>
      </c>
      <c r="V8" s="374"/>
      <c r="W8" s="375"/>
      <c r="X8" s="375"/>
      <c r="Y8" s="375"/>
      <c r="Z8" s="375"/>
    </row>
    <row r="9" spans="1:27">
      <c r="A9" s="27" t="s">
        <v>65</v>
      </c>
      <c r="B9" s="20" t="s">
        <v>170</v>
      </c>
      <c r="D9" s="36" t="s">
        <v>23</v>
      </c>
      <c r="E9" s="37">
        <v>18</v>
      </c>
      <c r="F9" s="10"/>
      <c r="G9" s="36">
        <v>7</v>
      </c>
      <c r="H9" s="37">
        <v>15</v>
      </c>
      <c r="K9" s="39" t="s">
        <v>84</v>
      </c>
      <c r="L9" s="39" t="s">
        <v>194</v>
      </c>
      <c r="M9" s="374"/>
      <c r="N9" s="375"/>
      <c r="O9" s="375"/>
      <c r="P9" s="375"/>
      <c r="Q9" s="376"/>
      <c r="T9" s="39" t="s">
        <v>91</v>
      </c>
      <c r="U9" s="39" t="s">
        <v>200</v>
      </c>
      <c r="V9" s="374"/>
      <c r="W9" s="375"/>
      <c r="X9" s="375"/>
      <c r="Y9" s="375"/>
      <c r="Z9" s="375"/>
    </row>
    <row r="10" spans="1:27">
      <c r="A10" s="27" t="s">
        <v>62</v>
      </c>
      <c r="B10" s="20">
        <v>12</v>
      </c>
      <c r="D10" s="36" t="s">
        <v>24</v>
      </c>
      <c r="E10" s="37">
        <v>0</v>
      </c>
      <c r="F10" s="10"/>
      <c r="G10" s="36">
        <v>8</v>
      </c>
      <c r="H10" s="37">
        <v>15</v>
      </c>
      <c r="K10" s="39" t="s">
        <v>10</v>
      </c>
      <c r="L10" s="39" t="s">
        <v>195</v>
      </c>
      <c r="M10" s="374"/>
      <c r="N10" s="377"/>
      <c r="O10" s="377"/>
      <c r="P10" s="377"/>
      <c r="Q10" s="376"/>
      <c r="T10" s="39" t="s">
        <v>14</v>
      </c>
      <c r="U10" s="39" t="s">
        <v>201</v>
      </c>
      <c r="V10" s="386"/>
      <c r="W10" s="387"/>
      <c r="X10" s="387"/>
      <c r="Y10" s="387"/>
      <c r="Z10" s="387"/>
    </row>
    <row r="11" spans="1:27">
      <c r="A11" s="27" t="s">
        <v>58</v>
      </c>
      <c r="B11" s="20">
        <v>3</v>
      </c>
      <c r="D11" s="36" t="s">
        <v>25</v>
      </c>
      <c r="E11" s="37">
        <v>12.63</v>
      </c>
      <c r="F11" s="10"/>
      <c r="G11" s="36">
        <v>9</v>
      </c>
      <c r="H11" s="37">
        <v>15</v>
      </c>
      <c r="K11" s="39" t="s">
        <v>11</v>
      </c>
      <c r="L11" s="39" t="s">
        <v>196</v>
      </c>
      <c r="M11" s="378"/>
      <c r="N11" s="379"/>
      <c r="O11" s="379"/>
      <c r="P11" s="379"/>
      <c r="Q11" s="380"/>
      <c r="T11" s="39" t="s">
        <v>15</v>
      </c>
      <c r="U11" s="39" t="s">
        <v>202</v>
      </c>
      <c r="V11" s="386"/>
      <c r="W11" s="387"/>
      <c r="X11" s="387"/>
      <c r="Y11" s="387"/>
      <c r="Z11" s="387"/>
    </row>
    <row r="12" spans="1:27" ht="14.25" thickBot="1">
      <c r="A12" s="27" t="s">
        <v>59</v>
      </c>
      <c r="B12" s="20">
        <v>5</v>
      </c>
      <c r="D12" s="36" t="s">
        <v>26</v>
      </c>
      <c r="E12" s="37">
        <v>24.63</v>
      </c>
      <c r="F12" s="10"/>
      <c r="G12" s="36">
        <v>10</v>
      </c>
      <c r="H12" s="37">
        <v>15</v>
      </c>
      <c r="K12" t="s">
        <v>70</v>
      </c>
      <c r="T12" t="s">
        <v>92</v>
      </c>
    </row>
    <row r="13" spans="1:27" ht="27.75" customHeight="1">
      <c r="A13" s="28" t="s">
        <v>60</v>
      </c>
      <c r="B13" s="32">
        <v>2</v>
      </c>
      <c r="D13" s="36" t="s">
        <v>27</v>
      </c>
      <c r="E13" s="37">
        <v>3</v>
      </c>
      <c r="F13" s="10"/>
      <c r="G13" s="36">
        <v>11</v>
      </c>
      <c r="H13" s="37">
        <v>15</v>
      </c>
      <c r="K13" s="357" t="s">
        <v>117</v>
      </c>
      <c r="L13" s="358"/>
      <c r="M13" s="359" t="s">
        <v>118</v>
      </c>
      <c r="N13" s="360"/>
      <c r="O13" s="361"/>
      <c r="P13" s="362" t="s">
        <v>47</v>
      </c>
      <c r="Q13" s="383" t="s">
        <v>52</v>
      </c>
      <c r="R13" s="354" t="s">
        <v>53</v>
      </c>
      <c r="T13" s="357" t="s">
        <v>117</v>
      </c>
      <c r="U13" s="358"/>
      <c r="V13" s="359" t="s">
        <v>118</v>
      </c>
      <c r="W13" s="360"/>
      <c r="X13" s="361"/>
      <c r="Y13" s="362" t="s">
        <v>47</v>
      </c>
      <c r="Z13" s="383" t="s">
        <v>52</v>
      </c>
      <c r="AA13" s="354" t="s">
        <v>53</v>
      </c>
    </row>
    <row r="14" spans="1:27" ht="14.25" thickBot="1">
      <c r="A14" s="27" t="s">
        <v>88</v>
      </c>
      <c r="B14" s="20">
        <v>1</v>
      </c>
      <c r="D14" s="36" t="s">
        <v>28</v>
      </c>
      <c r="E14" s="37">
        <v>0.31</v>
      </c>
      <c r="F14" s="10"/>
      <c r="G14" s="36">
        <v>12</v>
      </c>
      <c r="H14" s="37">
        <v>15</v>
      </c>
      <c r="K14" s="48" t="s">
        <v>0</v>
      </c>
      <c r="L14" s="49"/>
      <c r="M14" s="48" t="s">
        <v>0</v>
      </c>
      <c r="N14" s="50"/>
      <c r="O14" s="49" t="s">
        <v>67</v>
      </c>
      <c r="P14" s="382"/>
      <c r="Q14" s="384"/>
      <c r="R14" s="356"/>
      <c r="T14" s="51" t="s">
        <v>0</v>
      </c>
      <c r="U14" s="52" t="s">
        <v>67</v>
      </c>
      <c r="V14" s="48" t="s">
        <v>0</v>
      </c>
      <c r="W14" s="50"/>
      <c r="X14" s="49" t="s">
        <v>67</v>
      </c>
      <c r="Y14" s="363"/>
      <c r="Z14" s="385"/>
      <c r="AA14" s="355"/>
    </row>
    <row r="15" spans="1:27" ht="14.25" thickBot="1">
      <c r="A15" s="29" t="s">
        <v>89</v>
      </c>
      <c r="B15" s="33">
        <v>0</v>
      </c>
      <c r="D15" s="36" t="s">
        <v>29</v>
      </c>
      <c r="E15" s="37">
        <v>1.25</v>
      </c>
      <c r="F15" s="10"/>
      <c r="G15" s="36">
        <v>13</v>
      </c>
      <c r="H15" s="37">
        <v>15</v>
      </c>
      <c r="T15" s="8"/>
      <c r="U15" s="40"/>
      <c r="V15" s="8"/>
      <c r="W15" s="11"/>
      <c r="X15" s="6"/>
      <c r="Y15" s="7"/>
      <c r="Z15" s="2"/>
      <c r="AA15" s="9"/>
    </row>
    <row r="16" spans="1:27">
      <c r="D16" s="36" t="s">
        <v>30</v>
      </c>
      <c r="E16" s="37">
        <v>14.75</v>
      </c>
      <c r="F16" s="10"/>
      <c r="G16" s="36">
        <v>14</v>
      </c>
      <c r="H16" s="37">
        <v>15</v>
      </c>
    </row>
    <row r="17" spans="4:8">
      <c r="D17" s="36" t="s">
        <v>31</v>
      </c>
      <c r="E17" s="37">
        <v>1.25</v>
      </c>
      <c r="F17" s="10"/>
      <c r="G17" s="36">
        <v>15</v>
      </c>
      <c r="H17" s="37">
        <v>15</v>
      </c>
    </row>
    <row r="18" spans="4:8">
      <c r="D18" s="36" t="s">
        <v>32</v>
      </c>
      <c r="E18" s="37">
        <v>0.31</v>
      </c>
      <c r="F18" s="10"/>
      <c r="G18" s="36">
        <v>16</v>
      </c>
      <c r="H18" s="37">
        <v>15</v>
      </c>
    </row>
    <row r="19" spans="4:8">
      <c r="D19" s="36" t="s">
        <v>33</v>
      </c>
      <c r="E19" s="37">
        <v>17.63</v>
      </c>
      <c r="F19" s="10"/>
      <c r="G19" s="36">
        <v>17</v>
      </c>
      <c r="H19" s="37">
        <v>15</v>
      </c>
    </row>
    <row r="20" spans="4:8">
      <c r="D20" s="36" t="s">
        <v>34</v>
      </c>
      <c r="E20" s="37">
        <v>1.5</v>
      </c>
      <c r="F20" s="10"/>
      <c r="G20" s="36">
        <v>18</v>
      </c>
      <c r="H20" s="37">
        <v>15</v>
      </c>
    </row>
    <row r="21" spans="4:8" ht="29.25" customHeight="1">
      <c r="D21" s="36" t="s">
        <v>35</v>
      </c>
      <c r="E21" s="37">
        <v>0.77</v>
      </c>
      <c r="F21" s="10"/>
      <c r="G21" s="36">
        <v>19</v>
      </c>
      <c r="H21" s="37">
        <v>15</v>
      </c>
    </row>
    <row r="22" spans="4:8" ht="27.75" customHeight="1">
      <c r="D22" s="36" t="s">
        <v>36</v>
      </c>
      <c r="E22" s="37">
        <v>4.75</v>
      </c>
      <c r="F22" s="10"/>
      <c r="G22" s="36">
        <v>20</v>
      </c>
      <c r="H22" s="37">
        <v>15</v>
      </c>
    </row>
    <row r="23" spans="4:8">
      <c r="D23" s="36" t="s">
        <v>37</v>
      </c>
      <c r="E23" s="37">
        <v>1.63</v>
      </c>
      <c r="F23" s="10"/>
      <c r="G23" s="36">
        <v>21</v>
      </c>
      <c r="H23" s="37">
        <v>15</v>
      </c>
    </row>
    <row r="24" spans="4:8">
      <c r="D24" s="36" t="s">
        <v>38</v>
      </c>
      <c r="E24" s="37">
        <v>5.25</v>
      </c>
      <c r="F24" s="10"/>
      <c r="G24" s="36">
        <v>22</v>
      </c>
      <c r="H24" s="37">
        <v>15</v>
      </c>
    </row>
    <row r="25" spans="4:8">
      <c r="D25" s="36" t="s">
        <v>42</v>
      </c>
      <c r="E25" s="37"/>
      <c r="F25" s="10"/>
      <c r="G25" s="36">
        <v>23</v>
      </c>
      <c r="H25" s="37">
        <v>15</v>
      </c>
    </row>
    <row r="26" spans="4:8">
      <c r="D26" s="36" t="s">
        <v>39</v>
      </c>
      <c r="E26" s="37"/>
      <c r="F26" s="10"/>
      <c r="G26" s="36">
        <v>24</v>
      </c>
      <c r="H26" s="37">
        <v>15</v>
      </c>
    </row>
    <row r="27" spans="4:8">
      <c r="D27" s="36" t="s">
        <v>40</v>
      </c>
      <c r="E27" s="37"/>
      <c r="F27" s="10"/>
      <c r="G27" s="36">
        <v>25</v>
      </c>
      <c r="H27" s="37">
        <v>15</v>
      </c>
    </row>
    <row r="28" spans="4:8" ht="28.5" customHeight="1">
      <c r="G28" s="36">
        <v>26</v>
      </c>
      <c r="H28" s="37">
        <v>15</v>
      </c>
    </row>
    <row r="29" spans="4:8">
      <c r="G29" s="36">
        <v>27</v>
      </c>
      <c r="H29" s="37">
        <v>15</v>
      </c>
    </row>
    <row r="30" spans="4:8">
      <c r="G30" s="36">
        <v>28</v>
      </c>
      <c r="H30" s="37">
        <v>15</v>
      </c>
    </row>
    <row r="31" spans="4:8">
      <c r="G31" s="36">
        <v>29</v>
      </c>
      <c r="H31" s="37">
        <v>15</v>
      </c>
    </row>
    <row r="32" spans="4:8" ht="28.5" customHeight="1">
      <c r="G32" s="36">
        <v>30</v>
      </c>
      <c r="H32" s="37">
        <v>15</v>
      </c>
    </row>
    <row r="33" spans="7:8" ht="27.75" customHeight="1">
      <c r="G33" s="36">
        <v>31</v>
      </c>
      <c r="H33" s="37">
        <v>15</v>
      </c>
    </row>
    <row r="34" spans="7:8" ht="14.25" thickBot="1">
      <c r="G34" s="38">
        <v>32</v>
      </c>
      <c r="H34" s="37">
        <v>15</v>
      </c>
    </row>
    <row r="35" spans="7:8">
      <c r="G35" s="36">
        <v>33</v>
      </c>
      <c r="H35" s="37">
        <v>15</v>
      </c>
    </row>
    <row r="36" spans="7:8">
      <c r="G36" s="72">
        <v>34</v>
      </c>
      <c r="H36" s="22">
        <v>15</v>
      </c>
    </row>
    <row r="37" spans="7:8">
      <c r="G37" s="72">
        <v>35</v>
      </c>
      <c r="H37" s="22">
        <v>15</v>
      </c>
    </row>
    <row r="38" spans="7:8">
      <c r="G38" s="72">
        <v>36</v>
      </c>
      <c r="H38" s="22">
        <v>15</v>
      </c>
    </row>
    <row r="39" spans="7:8">
      <c r="G39" s="72">
        <v>37</v>
      </c>
      <c r="H39" s="22">
        <v>15</v>
      </c>
    </row>
    <row r="40" spans="7:8" ht="26.25" customHeight="1">
      <c r="G40" s="72">
        <v>38</v>
      </c>
      <c r="H40" s="22">
        <v>15</v>
      </c>
    </row>
    <row r="41" spans="7:8">
      <c r="G41" s="72">
        <v>39</v>
      </c>
      <c r="H41" s="22">
        <v>15</v>
      </c>
    </row>
    <row r="42" spans="7:8">
      <c r="G42" s="72">
        <v>40</v>
      </c>
      <c r="H42" s="22">
        <v>15</v>
      </c>
    </row>
    <row r="43" spans="7:8">
      <c r="H43" s="22">
        <v>15</v>
      </c>
    </row>
    <row r="44" spans="7:8">
      <c r="H44" s="22">
        <v>12.75</v>
      </c>
    </row>
    <row r="45" spans="7:8">
      <c r="H45" s="22">
        <v>14.25</v>
      </c>
    </row>
  </sheetData>
  <mergeCells count="14">
    <mergeCell ref="K13:L13"/>
    <mergeCell ref="P13:P14"/>
    <mergeCell ref="Q13:Q14"/>
    <mergeCell ref="AA13:AA14"/>
    <mergeCell ref="V3:Z3"/>
    <mergeCell ref="R13:R14"/>
    <mergeCell ref="T13:U13"/>
    <mergeCell ref="Y13:Y14"/>
    <mergeCell ref="M3:Q3"/>
    <mergeCell ref="Z13:Z14"/>
    <mergeCell ref="M13:O13"/>
    <mergeCell ref="M4:Q11"/>
    <mergeCell ref="V4:Z11"/>
    <mergeCell ref="V13:X13"/>
  </mergeCells>
  <phoneticPr fontId="2"/>
  <pageMargins left="0.35433070866141736" right="0.27559055118110237" top="0.96" bottom="0.51181102362204722" header="0.23622047244094491"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11"/>
  <dimension ref="A1:AB47"/>
  <sheetViews>
    <sheetView zoomScaleNormal="100" workbookViewId="0">
      <selection activeCell="I1" sqref="I1"/>
    </sheetView>
  </sheetViews>
  <sheetFormatPr defaultRowHeight="13.5"/>
  <cols>
    <col min="1" max="1" width="19" customWidth="1"/>
    <col min="2" max="2" width="30" bestFit="1" customWidth="1"/>
    <col min="3" max="3" width="4.25" customWidth="1"/>
    <col min="4" max="4" width="2.875" bestFit="1" customWidth="1"/>
    <col min="5" max="5" width="6" style="22" customWidth="1"/>
    <col min="6" max="6" width="6" customWidth="1"/>
    <col min="7" max="7" width="4.5" bestFit="1" customWidth="1"/>
    <col min="8" max="8" width="6" style="22"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63</v>
      </c>
    </row>
    <row r="2" spans="1:27" ht="13.5" customHeight="1" thickBot="1">
      <c r="A2" s="47" t="s">
        <v>115</v>
      </c>
      <c r="B2" s="25" t="s">
        <v>57</v>
      </c>
      <c r="C2" t="s">
        <v>2</v>
      </c>
      <c r="F2" t="s">
        <v>68</v>
      </c>
      <c r="J2" t="s">
        <v>3</v>
      </c>
      <c r="S2" t="s">
        <v>16</v>
      </c>
    </row>
    <row r="3" spans="1:27">
      <c r="A3" s="26"/>
      <c r="B3" s="55"/>
      <c r="D3" s="41" t="s">
        <v>73</v>
      </c>
      <c r="E3" s="42">
        <v>1.63</v>
      </c>
      <c r="F3" s="10"/>
      <c r="G3" s="93">
        <v>1</v>
      </c>
      <c r="H3" s="94">
        <v>4.5</v>
      </c>
      <c r="K3" s="39" t="s">
        <v>71</v>
      </c>
      <c r="L3" s="39" t="s">
        <v>73</v>
      </c>
      <c r="M3" s="364" t="s">
        <v>74</v>
      </c>
      <c r="N3" s="365"/>
      <c r="O3" s="365"/>
      <c r="P3" s="365"/>
      <c r="Q3" s="366"/>
      <c r="T3" s="39" t="s">
        <v>72</v>
      </c>
      <c r="U3" s="39" t="s">
        <v>121</v>
      </c>
      <c r="V3" s="367" t="s">
        <v>75</v>
      </c>
      <c r="W3" s="367"/>
      <c r="X3" s="367"/>
      <c r="Y3" s="367"/>
      <c r="Z3" s="367"/>
    </row>
    <row r="4" spans="1:27">
      <c r="A4" s="27"/>
      <c r="B4" s="23"/>
      <c r="D4" s="43" t="s">
        <v>18</v>
      </c>
      <c r="E4" s="44">
        <v>26</v>
      </c>
      <c r="F4" s="10"/>
      <c r="G4" s="39">
        <v>2</v>
      </c>
      <c r="H4" s="95">
        <v>20.25</v>
      </c>
      <c r="K4" s="39" t="s">
        <v>78</v>
      </c>
      <c r="L4" s="39" t="s">
        <v>138</v>
      </c>
      <c r="M4" s="368" t="s">
        <v>54</v>
      </c>
      <c r="N4" s="369"/>
      <c r="O4" s="369"/>
      <c r="P4" s="369"/>
      <c r="Q4" s="370"/>
      <c r="T4" s="39" t="s">
        <v>76</v>
      </c>
      <c r="U4" s="39" t="s">
        <v>133</v>
      </c>
      <c r="V4" s="368" t="s">
        <v>120</v>
      </c>
      <c r="W4" s="369"/>
      <c r="X4" s="369"/>
      <c r="Y4" s="369"/>
      <c r="Z4" s="369"/>
    </row>
    <row r="5" spans="1:27">
      <c r="A5" s="27"/>
      <c r="B5" s="20"/>
      <c r="D5" s="43" t="s">
        <v>101</v>
      </c>
      <c r="E5" s="44">
        <v>28.5</v>
      </c>
      <c r="F5" s="10"/>
      <c r="G5" s="39">
        <v>3</v>
      </c>
      <c r="H5" s="95">
        <v>13</v>
      </c>
      <c r="K5" s="39" t="s">
        <v>77</v>
      </c>
      <c r="L5" s="39" t="s">
        <v>97</v>
      </c>
      <c r="M5" s="371"/>
      <c r="N5" s="372"/>
      <c r="O5" s="372"/>
      <c r="P5" s="372"/>
      <c r="Q5" s="373"/>
      <c r="T5" s="39" t="s">
        <v>77</v>
      </c>
      <c r="U5" s="39" t="s">
        <v>134</v>
      </c>
      <c r="V5" s="371"/>
      <c r="W5" s="372"/>
      <c r="X5" s="372"/>
      <c r="Y5" s="372"/>
      <c r="Z5" s="372"/>
    </row>
    <row r="6" spans="1:27">
      <c r="A6" s="26" t="s">
        <v>55</v>
      </c>
      <c r="B6" s="30" t="s">
        <v>96</v>
      </c>
      <c r="D6" s="43" t="s">
        <v>102</v>
      </c>
      <c r="E6" s="44">
        <v>6</v>
      </c>
      <c r="F6" s="10"/>
      <c r="G6" s="39">
        <v>4</v>
      </c>
      <c r="H6" s="95">
        <v>15</v>
      </c>
      <c r="K6" s="39" t="s">
        <v>43</v>
      </c>
      <c r="L6" s="39" t="s">
        <v>87</v>
      </c>
      <c r="M6" s="371"/>
      <c r="N6" s="372"/>
      <c r="O6" s="372"/>
      <c r="P6" s="372"/>
      <c r="Q6" s="373"/>
      <c r="T6" s="39" t="s">
        <v>43</v>
      </c>
      <c r="U6" s="39" t="s">
        <v>139</v>
      </c>
      <c r="V6" s="371"/>
      <c r="W6" s="372"/>
      <c r="X6" s="372"/>
      <c r="Y6" s="372"/>
      <c r="Z6" s="372"/>
    </row>
    <row r="7" spans="1:27">
      <c r="A7" s="27" t="s">
        <v>56</v>
      </c>
      <c r="B7" s="20" t="s">
        <v>82</v>
      </c>
      <c r="D7" s="43" t="s">
        <v>51</v>
      </c>
      <c r="E7" s="44">
        <v>14</v>
      </c>
      <c r="F7" s="10"/>
      <c r="G7" s="39">
        <v>5</v>
      </c>
      <c r="H7" s="95">
        <v>15</v>
      </c>
      <c r="K7" s="39" t="s">
        <v>44</v>
      </c>
      <c r="L7" s="39" t="s">
        <v>131</v>
      </c>
      <c r="M7" s="371"/>
      <c r="N7" s="372"/>
      <c r="O7" s="372"/>
      <c r="P7" s="372"/>
      <c r="Q7" s="373"/>
      <c r="T7" s="39" t="s">
        <v>44</v>
      </c>
      <c r="U7" s="39" t="s">
        <v>140</v>
      </c>
      <c r="V7" s="371"/>
      <c r="W7" s="372"/>
      <c r="X7" s="372"/>
      <c r="Y7" s="372"/>
      <c r="Z7" s="372"/>
    </row>
    <row r="8" spans="1:27">
      <c r="A8" s="27" t="s">
        <v>64</v>
      </c>
      <c r="B8" s="20" t="s">
        <v>66</v>
      </c>
      <c r="D8" s="43" t="s">
        <v>86</v>
      </c>
      <c r="E8" s="44">
        <v>14</v>
      </c>
      <c r="F8" s="10"/>
      <c r="G8" s="39">
        <v>6</v>
      </c>
      <c r="H8" s="95">
        <v>6</v>
      </c>
      <c r="K8" s="39" t="s">
        <v>83</v>
      </c>
      <c r="L8" s="39" t="s">
        <v>106</v>
      </c>
      <c r="M8" s="374"/>
      <c r="N8" s="375"/>
      <c r="O8" s="375"/>
      <c r="P8" s="375"/>
      <c r="Q8" s="376"/>
      <c r="T8" s="39" t="s">
        <v>90</v>
      </c>
      <c r="U8" s="39" t="s">
        <v>135</v>
      </c>
      <c r="V8" s="374"/>
      <c r="W8" s="375"/>
      <c r="X8" s="375"/>
      <c r="Y8" s="375"/>
      <c r="Z8" s="375"/>
    </row>
    <row r="9" spans="1:27">
      <c r="A9" s="27" t="s">
        <v>65</v>
      </c>
      <c r="B9" s="73" t="s">
        <v>171</v>
      </c>
      <c r="D9" s="43" t="s">
        <v>103</v>
      </c>
      <c r="E9" s="44">
        <v>18</v>
      </c>
      <c r="F9" s="10"/>
      <c r="G9" s="39">
        <v>7</v>
      </c>
      <c r="H9" s="95">
        <v>21.75</v>
      </c>
      <c r="K9" s="39" t="s">
        <v>84</v>
      </c>
      <c r="L9" s="39" t="s">
        <v>132</v>
      </c>
      <c r="M9" s="374"/>
      <c r="N9" s="375"/>
      <c r="O9" s="375"/>
      <c r="P9" s="375"/>
      <c r="Q9" s="376"/>
      <c r="T9" s="39" t="s">
        <v>91</v>
      </c>
      <c r="U9" s="39" t="s">
        <v>136</v>
      </c>
      <c r="V9" s="374"/>
      <c r="W9" s="375"/>
      <c r="X9" s="375"/>
      <c r="Y9" s="375"/>
      <c r="Z9" s="375"/>
    </row>
    <row r="10" spans="1:27">
      <c r="A10" s="27" t="s">
        <v>62</v>
      </c>
      <c r="B10" s="73">
        <v>12</v>
      </c>
      <c r="D10" s="43" t="s">
        <v>85</v>
      </c>
      <c r="E10" s="44">
        <v>0</v>
      </c>
      <c r="F10" s="10"/>
      <c r="G10" s="39">
        <v>8</v>
      </c>
      <c r="H10" s="95">
        <v>15</v>
      </c>
      <c r="K10" s="39" t="s">
        <v>10</v>
      </c>
      <c r="L10" s="39" t="s">
        <v>86</v>
      </c>
      <c r="M10" s="374"/>
      <c r="N10" s="375"/>
      <c r="O10" s="375"/>
      <c r="P10" s="375"/>
      <c r="Q10" s="376"/>
      <c r="T10" s="39"/>
      <c r="U10" s="39" t="s">
        <v>137</v>
      </c>
      <c r="V10" s="386"/>
      <c r="W10" s="387"/>
      <c r="X10" s="387"/>
      <c r="Y10" s="387"/>
      <c r="Z10" s="387"/>
    </row>
    <row r="11" spans="1:27">
      <c r="A11" s="27" t="s">
        <v>58</v>
      </c>
      <c r="B11" s="20">
        <v>3</v>
      </c>
      <c r="D11" s="43" t="s">
        <v>104</v>
      </c>
      <c r="E11" s="44">
        <v>8</v>
      </c>
      <c r="F11" s="10"/>
      <c r="G11" s="39">
        <v>9</v>
      </c>
      <c r="H11" s="95">
        <v>15</v>
      </c>
      <c r="K11" s="39" t="s">
        <v>11</v>
      </c>
      <c r="L11" s="39" t="s">
        <v>98</v>
      </c>
      <c r="M11" s="378"/>
      <c r="N11" s="379"/>
      <c r="O11" s="379"/>
      <c r="P11" s="379"/>
      <c r="Q11" s="380"/>
      <c r="T11" s="39"/>
      <c r="U11" s="39" t="s">
        <v>141</v>
      </c>
      <c r="V11" s="386"/>
      <c r="W11" s="387"/>
      <c r="X11" s="387"/>
      <c r="Y11" s="387"/>
      <c r="Z11" s="387"/>
    </row>
    <row r="12" spans="1:27" ht="14.25" thickBot="1">
      <c r="A12" s="27" t="s">
        <v>59</v>
      </c>
      <c r="B12" s="20">
        <v>5</v>
      </c>
      <c r="D12" s="43" t="s">
        <v>79</v>
      </c>
      <c r="E12" s="44">
        <v>17.25</v>
      </c>
      <c r="F12" s="10"/>
      <c r="G12" s="39">
        <v>10</v>
      </c>
      <c r="H12" s="95">
        <v>15</v>
      </c>
      <c r="K12" t="s">
        <v>70</v>
      </c>
      <c r="T12" t="s">
        <v>92</v>
      </c>
    </row>
    <row r="13" spans="1:27" ht="27.75" customHeight="1">
      <c r="A13" s="28" t="s">
        <v>60</v>
      </c>
      <c r="B13" s="32">
        <v>2</v>
      </c>
      <c r="D13" s="43" t="s">
        <v>105</v>
      </c>
      <c r="E13" s="44">
        <v>1</v>
      </c>
      <c r="F13" s="10"/>
      <c r="G13" s="39">
        <v>11</v>
      </c>
      <c r="H13" s="95">
        <v>15</v>
      </c>
      <c r="K13" s="357" t="s">
        <v>117</v>
      </c>
      <c r="L13" s="388"/>
      <c r="M13" s="359" t="s">
        <v>118</v>
      </c>
      <c r="N13" s="360"/>
      <c r="O13" s="361"/>
      <c r="P13" s="362" t="s">
        <v>47</v>
      </c>
      <c r="Q13" s="383" t="s">
        <v>52</v>
      </c>
      <c r="R13" s="354" t="s">
        <v>53</v>
      </c>
      <c r="T13" s="357" t="s">
        <v>117</v>
      </c>
      <c r="U13" s="358"/>
      <c r="V13" s="359" t="s">
        <v>118</v>
      </c>
      <c r="W13" s="360"/>
      <c r="X13" s="361"/>
      <c r="Y13" s="362" t="s">
        <v>47</v>
      </c>
      <c r="Z13" s="383" t="s">
        <v>52</v>
      </c>
      <c r="AA13" s="354" t="s">
        <v>53</v>
      </c>
    </row>
    <row r="14" spans="1:27" ht="14.25" thickBot="1">
      <c r="A14" s="27" t="s">
        <v>88</v>
      </c>
      <c r="B14" s="20">
        <v>2</v>
      </c>
      <c r="D14" s="43" t="s">
        <v>106</v>
      </c>
      <c r="E14" s="44">
        <v>0.31</v>
      </c>
      <c r="F14" s="10"/>
      <c r="G14" s="39">
        <v>12</v>
      </c>
      <c r="H14" s="95">
        <v>15</v>
      </c>
      <c r="K14" s="51" t="s">
        <v>0</v>
      </c>
      <c r="L14" s="54"/>
      <c r="M14" s="51" t="s">
        <v>0</v>
      </c>
      <c r="N14" s="54"/>
      <c r="O14" s="52" t="s">
        <v>67</v>
      </c>
      <c r="P14" s="363"/>
      <c r="Q14" s="385"/>
      <c r="R14" s="355"/>
      <c r="T14" s="51" t="s">
        <v>0</v>
      </c>
      <c r="U14" s="52" t="s">
        <v>80</v>
      </c>
      <c r="V14" s="48" t="s">
        <v>0</v>
      </c>
      <c r="W14" s="50"/>
      <c r="X14" s="49" t="s">
        <v>67</v>
      </c>
      <c r="Y14" s="363"/>
      <c r="Z14" s="385"/>
      <c r="AA14" s="355"/>
    </row>
    <row r="15" spans="1:27" ht="14.25" thickBot="1">
      <c r="A15" s="29" t="s">
        <v>89</v>
      </c>
      <c r="B15" s="33">
        <v>1</v>
      </c>
      <c r="D15" s="43" t="s">
        <v>107</v>
      </c>
      <c r="E15" s="44">
        <v>1.25</v>
      </c>
      <c r="F15" s="10"/>
      <c r="G15" s="39">
        <v>13</v>
      </c>
      <c r="H15" s="95">
        <v>15</v>
      </c>
    </row>
    <row r="16" spans="1:27">
      <c r="D16" s="43" t="s">
        <v>87</v>
      </c>
      <c r="E16" s="44">
        <v>14.75</v>
      </c>
      <c r="F16" s="10"/>
      <c r="G16" s="39">
        <v>14</v>
      </c>
      <c r="H16" s="95">
        <v>15</v>
      </c>
    </row>
    <row r="17" spans="2:8">
      <c r="B17" s="10"/>
      <c r="D17" s="43" t="s">
        <v>108</v>
      </c>
      <c r="E17" s="44">
        <v>1.25</v>
      </c>
      <c r="F17" s="10"/>
      <c r="G17" s="39">
        <v>15</v>
      </c>
      <c r="H17" s="95">
        <v>15</v>
      </c>
    </row>
    <row r="18" spans="2:8">
      <c r="B18" s="10"/>
      <c r="D18" s="43" t="s">
        <v>99</v>
      </c>
      <c r="E18" s="44">
        <v>0.31</v>
      </c>
      <c r="F18" s="10"/>
      <c r="G18" s="39">
        <v>16</v>
      </c>
      <c r="H18" s="95">
        <v>15</v>
      </c>
    </row>
    <row r="19" spans="2:8">
      <c r="D19" s="43" t="s">
        <v>46</v>
      </c>
      <c r="E19" s="44">
        <v>17.63</v>
      </c>
      <c r="F19" s="10"/>
      <c r="G19" s="39">
        <v>17</v>
      </c>
      <c r="H19" s="95">
        <v>15</v>
      </c>
    </row>
    <row r="20" spans="2:8">
      <c r="D20" s="43" t="s">
        <v>97</v>
      </c>
      <c r="E20" s="44">
        <v>1.5</v>
      </c>
      <c r="F20" s="10"/>
      <c r="G20" s="39">
        <v>18</v>
      </c>
      <c r="H20" s="95">
        <v>15</v>
      </c>
    </row>
    <row r="21" spans="2:8" ht="29.25" customHeight="1">
      <c r="D21" s="43" t="s">
        <v>109</v>
      </c>
      <c r="E21" s="44">
        <v>0.77</v>
      </c>
      <c r="F21" s="10"/>
      <c r="G21" s="39">
        <v>19</v>
      </c>
      <c r="H21" s="95">
        <v>15</v>
      </c>
    </row>
    <row r="22" spans="2:8" ht="27.75" customHeight="1">
      <c r="D22" s="43" t="s">
        <v>110</v>
      </c>
      <c r="E22" s="44">
        <v>4.75</v>
      </c>
      <c r="F22" s="10"/>
      <c r="G22" s="39">
        <v>20</v>
      </c>
      <c r="H22" s="95">
        <v>15</v>
      </c>
    </row>
    <row r="23" spans="2:8">
      <c r="D23" s="43" t="s">
        <v>111</v>
      </c>
      <c r="E23" s="44">
        <v>1.63</v>
      </c>
      <c r="F23" s="10"/>
      <c r="G23" s="39">
        <v>21</v>
      </c>
      <c r="H23" s="95">
        <v>15</v>
      </c>
    </row>
    <row r="24" spans="2:8" ht="26.25" customHeight="1">
      <c r="D24" s="43" t="s">
        <v>100</v>
      </c>
      <c r="E24" s="44">
        <v>5.25</v>
      </c>
      <c r="F24" s="10"/>
      <c r="G24" s="39">
        <v>22</v>
      </c>
      <c r="H24" s="95">
        <v>15</v>
      </c>
    </row>
    <row r="25" spans="2:8">
      <c r="D25" s="43" t="s">
        <v>98</v>
      </c>
      <c r="E25" s="44"/>
      <c r="F25" s="10"/>
      <c r="G25" s="39">
        <v>23</v>
      </c>
      <c r="H25" s="95">
        <v>15</v>
      </c>
    </row>
    <row r="26" spans="2:8">
      <c r="D26" s="43" t="s">
        <v>112</v>
      </c>
      <c r="E26" s="44"/>
      <c r="F26" s="10"/>
      <c r="G26" s="39">
        <v>24</v>
      </c>
      <c r="H26" s="95">
        <v>15</v>
      </c>
    </row>
    <row r="27" spans="2:8">
      <c r="D27" s="43" t="s">
        <v>113</v>
      </c>
      <c r="E27" s="44"/>
      <c r="F27" s="10"/>
      <c r="G27" s="39">
        <v>25</v>
      </c>
      <c r="H27" s="95">
        <v>15</v>
      </c>
    </row>
    <row r="28" spans="2:8" ht="14.25" thickBot="1">
      <c r="D28" s="45" t="s">
        <v>114</v>
      </c>
      <c r="E28" s="46"/>
      <c r="F28" s="10"/>
      <c r="G28" s="39">
        <v>26</v>
      </c>
      <c r="H28" s="95">
        <v>15</v>
      </c>
    </row>
    <row r="29" spans="2:8" ht="27" customHeight="1">
      <c r="G29" s="39">
        <v>27</v>
      </c>
      <c r="H29" s="95">
        <v>15</v>
      </c>
    </row>
    <row r="30" spans="2:8">
      <c r="G30" s="39">
        <v>28</v>
      </c>
      <c r="H30" s="95">
        <v>15</v>
      </c>
    </row>
    <row r="31" spans="2:8">
      <c r="G31" s="39">
        <v>31</v>
      </c>
      <c r="H31" s="95">
        <v>15</v>
      </c>
    </row>
    <row r="32" spans="2:8">
      <c r="G32" s="39">
        <v>32</v>
      </c>
      <c r="H32" s="95">
        <v>15</v>
      </c>
    </row>
    <row r="33" spans="7:28">
      <c r="G33" s="39">
        <v>33</v>
      </c>
      <c r="H33" s="95">
        <v>15</v>
      </c>
    </row>
    <row r="34" spans="7:28">
      <c r="G34" s="39">
        <v>34</v>
      </c>
      <c r="H34" s="95">
        <v>15</v>
      </c>
    </row>
    <row r="35" spans="7:28">
      <c r="G35" s="39">
        <v>35</v>
      </c>
      <c r="H35" s="95">
        <v>15</v>
      </c>
    </row>
    <row r="36" spans="7:28">
      <c r="G36" s="39">
        <v>36</v>
      </c>
      <c r="H36" s="95">
        <v>15</v>
      </c>
      <c r="AB36" s="19"/>
    </row>
    <row r="37" spans="7:28">
      <c r="G37" s="39">
        <v>37</v>
      </c>
      <c r="H37" s="95">
        <v>15</v>
      </c>
    </row>
    <row r="38" spans="7:28" ht="26.25" customHeight="1">
      <c r="G38" s="39">
        <v>38</v>
      </c>
      <c r="H38" s="95">
        <v>15</v>
      </c>
    </row>
    <row r="39" spans="7:28" ht="26.25" customHeight="1">
      <c r="G39" s="39">
        <v>39</v>
      </c>
      <c r="H39" s="95">
        <v>15</v>
      </c>
    </row>
    <row r="40" spans="7:28" ht="27" customHeight="1">
      <c r="G40" s="39">
        <v>40</v>
      </c>
      <c r="H40" s="95">
        <v>15</v>
      </c>
    </row>
    <row r="41" spans="7:28" ht="13.5" customHeight="1">
      <c r="G41" s="39">
        <v>41</v>
      </c>
      <c r="H41" s="95">
        <v>15</v>
      </c>
    </row>
    <row r="42" spans="7:28" ht="13.5" customHeight="1">
      <c r="G42" s="39">
        <v>42</v>
      </c>
      <c r="H42" s="95">
        <v>3.75</v>
      </c>
    </row>
    <row r="47" spans="7:28" ht="42" customHeight="1"/>
  </sheetData>
  <mergeCells count="14">
    <mergeCell ref="AA13:AA14"/>
    <mergeCell ref="P13:P14"/>
    <mergeCell ref="Q13:Q14"/>
    <mergeCell ref="R13:R14"/>
    <mergeCell ref="T13:U13"/>
    <mergeCell ref="V13:X13"/>
    <mergeCell ref="Y13:Y14"/>
    <mergeCell ref="M3:Q3"/>
    <mergeCell ref="V3:Z3"/>
    <mergeCell ref="M4:Q11"/>
    <mergeCell ref="V4:Z11"/>
    <mergeCell ref="K13:L13"/>
    <mergeCell ref="M13:O13"/>
    <mergeCell ref="Z13:Z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dimension ref="A1:AH89"/>
  <sheetViews>
    <sheetView view="pageBreakPreview" zoomScaleNormal="100" zoomScaleSheetLayoutView="100" workbookViewId="0">
      <selection activeCell="I1" sqref="I1"/>
    </sheetView>
  </sheetViews>
  <sheetFormatPr defaultRowHeight="14.25"/>
  <cols>
    <col min="1" max="1" width="4.5" style="57" customWidth="1"/>
    <col min="2" max="2" width="1.25" style="57" customWidth="1"/>
    <col min="3" max="8" width="4.125" style="57" customWidth="1"/>
    <col min="9" max="9" width="24.625" style="57" customWidth="1"/>
    <col min="10" max="10" width="7.375" style="57" customWidth="1"/>
    <col min="11" max="11" width="10" style="62" customWidth="1"/>
    <col min="12" max="12" width="2.75" style="57" customWidth="1"/>
    <col min="13" max="13" width="0.5" style="57" customWidth="1"/>
    <col min="14" max="14" width="9.625" style="57" customWidth="1"/>
    <col min="15" max="15" width="10.125" style="57" customWidth="1"/>
    <col min="16" max="16" width="3.625" style="57" customWidth="1"/>
    <col min="17" max="17" width="2.875" style="57" customWidth="1"/>
    <col min="18" max="18" width="11.125" style="57" customWidth="1"/>
    <col min="19" max="19" width="3.625" style="57" customWidth="1"/>
    <col min="20" max="20" width="16.375" style="57" customWidth="1"/>
    <col min="21" max="21" width="5.25" style="57" customWidth="1"/>
    <col min="22" max="22" width="4.375" style="57" customWidth="1"/>
    <col min="23" max="23" width="3.75" style="57" customWidth="1"/>
    <col min="24" max="24" width="9" style="114"/>
    <col min="25" max="25" width="12.125" style="111" customWidth="1"/>
    <col min="26" max="26" width="11.75" style="57" bestFit="1" customWidth="1"/>
    <col min="27" max="27" width="12.625" style="57" bestFit="1" customWidth="1"/>
    <col min="28" max="16384" width="9" style="57"/>
  </cols>
  <sheetData>
    <row r="1" spans="2:27" customFormat="1" ht="14.1" customHeight="1">
      <c r="B1" s="154"/>
      <c r="C1" s="154"/>
      <c r="D1" s="154"/>
      <c r="E1" s="154"/>
      <c r="F1" s="154"/>
      <c r="G1" s="154"/>
      <c r="H1" s="154"/>
      <c r="I1" s="154"/>
      <c r="J1" s="154"/>
      <c r="K1" s="154"/>
      <c r="L1" s="154"/>
      <c r="M1" s="154"/>
      <c r="N1" s="154"/>
      <c r="O1" s="154"/>
      <c r="R1" s="154"/>
      <c r="S1" s="57"/>
      <c r="T1" s="351" t="s">
        <v>269</v>
      </c>
      <c r="U1" s="443"/>
      <c r="V1" s="443"/>
      <c r="X1" s="264"/>
      <c r="Y1" s="110"/>
    </row>
    <row r="2" spans="2:27" customFormat="1" ht="14.1" customHeight="1">
      <c r="B2" s="154"/>
      <c r="C2" s="154"/>
      <c r="D2" s="154"/>
      <c r="E2" s="154"/>
      <c r="F2" s="154"/>
      <c r="G2" s="154"/>
      <c r="H2" s="154"/>
      <c r="I2" s="154"/>
      <c r="J2" s="57"/>
      <c r="K2" s="62"/>
      <c r="L2" s="278"/>
      <c r="M2" s="278"/>
      <c r="N2" s="278"/>
      <c r="O2" s="278"/>
      <c r="P2" s="121"/>
      <c r="Q2" s="10"/>
      <c r="R2" s="154"/>
      <c r="S2" s="57"/>
      <c r="T2" s="352" t="s">
        <v>270</v>
      </c>
      <c r="U2" s="443"/>
      <c r="V2" s="443"/>
      <c r="X2" s="113"/>
      <c r="Y2" s="110"/>
    </row>
    <row r="3" spans="2:27" customFormat="1" ht="13.5" customHeight="1">
      <c r="B3" s="154"/>
      <c r="C3" s="154"/>
      <c r="D3" s="154"/>
      <c r="E3" s="154"/>
      <c r="F3" s="154"/>
      <c r="G3" s="154"/>
      <c r="H3" s="154"/>
      <c r="I3" s="154"/>
      <c r="J3" s="154"/>
      <c r="K3" s="154"/>
      <c r="L3" s="154"/>
      <c r="M3" s="154"/>
      <c r="N3" s="154"/>
      <c r="R3" s="154"/>
      <c r="S3" s="236"/>
      <c r="T3" s="236"/>
      <c r="U3" s="154"/>
      <c r="V3" s="154"/>
      <c r="X3" s="113"/>
      <c r="Y3" s="110"/>
    </row>
    <row r="4" spans="2:27" customFormat="1" ht="21.95" customHeight="1">
      <c r="B4" s="154"/>
      <c r="C4" s="57"/>
      <c r="D4" s="57"/>
      <c r="E4" s="57"/>
      <c r="F4" s="57"/>
      <c r="G4" s="57"/>
      <c r="H4" s="57"/>
      <c r="I4" s="57"/>
      <c r="J4" s="353" t="s">
        <v>299</v>
      </c>
      <c r="K4" s="78"/>
      <c r="L4" s="187"/>
      <c r="M4" s="187"/>
      <c r="N4" s="187"/>
      <c r="O4" s="10"/>
      <c r="P4" s="10"/>
      <c r="Q4" s="10"/>
      <c r="R4" s="154"/>
      <c r="S4" s="239"/>
      <c r="T4" s="57"/>
      <c r="U4" s="57"/>
      <c r="V4" s="154"/>
      <c r="X4" s="113"/>
      <c r="Y4" s="110"/>
    </row>
    <row r="5" spans="2:27" customFormat="1" ht="18" customHeight="1">
      <c r="B5" s="154"/>
      <c r="C5" s="154"/>
      <c r="D5" s="154"/>
      <c r="E5" s="154"/>
      <c r="F5" s="154"/>
      <c r="G5" s="154"/>
      <c r="H5" s="154"/>
      <c r="I5" s="154"/>
      <c r="J5" s="154"/>
      <c r="K5" s="154"/>
      <c r="L5" s="154"/>
      <c r="M5" s="187"/>
      <c r="N5" s="187"/>
      <c r="O5" s="57"/>
      <c r="P5" s="183"/>
      <c r="Q5" s="203"/>
      <c r="R5" s="203"/>
      <c r="S5" s="203"/>
      <c r="T5" s="445">
        <f ca="1">TODAY()</f>
        <v>40899</v>
      </c>
      <c r="U5" s="445"/>
      <c r="V5" s="445"/>
      <c r="W5" s="292"/>
      <c r="X5" s="113"/>
      <c r="Y5" s="110"/>
    </row>
    <row r="6" spans="2:27" customFormat="1" ht="18" customHeight="1">
      <c r="B6" s="154"/>
      <c r="C6" s="225"/>
      <c r="D6" s="205"/>
      <c r="E6" s="205"/>
      <c r="F6" s="205"/>
      <c r="G6" s="205"/>
      <c r="H6" s="205"/>
      <c r="I6" s="205"/>
      <c r="J6" s="154"/>
      <c r="K6" s="183"/>
      <c r="L6" s="206"/>
      <c r="M6" s="187"/>
      <c r="N6" s="187"/>
      <c r="O6" s="57"/>
      <c r="P6" s="183"/>
      <c r="Q6" s="203"/>
      <c r="R6" s="203"/>
      <c r="S6" s="203"/>
      <c r="T6" s="184" t="s">
        <v>271</v>
      </c>
      <c r="U6" s="231"/>
      <c r="V6" s="231"/>
      <c r="X6" s="113"/>
      <c r="Y6" s="110"/>
    </row>
    <row r="7" spans="2:27" customFormat="1" ht="30" customHeight="1">
      <c r="B7" s="154"/>
      <c r="C7" s="288"/>
      <c r="D7" s="255"/>
      <c r="E7" s="272"/>
      <c r="F7" s="272"/>
      <c r="G7" s="272"/>
      <c r="H7" s="272"/>
      <c r="I7" s="350"/>
      <c r="J7" s="272"/>
      <c r="K7" s="449" t="s">
        <v>272</v>
      </c>
      <c r="L7" s="449"/>
      <c r="M7" s="187"/>
      <c r="N7" s="187"/>
      <c r="O7" s="224"/>
      <c r="P7" s="186"/>
      <c r="Q7" s="203"/>
      <c r="R7" s="203"/>
      <c r="S7" s="203"/>
      <c r="T7" s="203"/>
      <c r="U7" s="207"/>
      <c r="V7" s="154"/>
      <c r="X7" s="113"/>
      <c r="Y7" s="110"/>
    </row>
    <row r="8" spans="2:27" customFormat="1" ht="30" customHeight="1">
      <c r="B8" s="154"/>
      <c r="C8" s="77"/>
      <c r="D8" s="77"/>
      <c r="E8" s="77"/>
      <c r="F8" s="77"/>
      <c r="G8" s="77"/>
      <c r="H8" s="77"/>
      <c r="I8" s="77"/>
      <c r="J8" s="77"/>
      <c r="K8" s="154"/>
      <c r="L8" s="154"/>
      <c r="M8" s="187"/>
      <c r="N8" s="187"/>
      <c r="O8" s="225"/>
      <c r="P8" s="238"/>
      <c r="Q8" s="237"/>
      <c r="R8" s="237"/>
      <c r="S8" s="237"/>
      <c r="T8" s="202"/>
      <c r="U8" s="202"/>
      <c r="V8" s="154"/>
      <c r="X8" s="113"/>
      <c r="Y8" s="110"/>
    </row>
    <row r="9" spans="2:27" customFormat="1" ht="33" customHeight="1">
      <c r="B9" s="154"/>
      <c r="C9" s="57"/>
      <c r="D9" s="290" t="s">
        <v>273</v>
      </c>
      <c r="E9" s="290"/>
      <c r="F9" s="290"/>
      <c r="G9" s="290"/>
      <c r="H9" s="290"/>
      <c r="I9" s="446"/>
      <c r="J9" s="446"/>
      <c r="K9" s="446"/>
      <c r="L9" s="446"/>
      <c r="M9" s="284"/>
      <c r="N9" s="287"/>
      <c r="O9" s="285"/>
      <c r="P9" s="286"/>
      <c r="Q9" s="226"/>
      <c r="R9" s="202"/>
      <c r="S9" s="57"/>
      <c r="T9" s="57"/>
      <c r="U9" s="183"/>
      <c r="V9" s="154"/>
      <c r="X9" s="113"/>
      <c r="Y9" s="110"/>
      <c r="AA9" s="257"/>
    </row>
    <row r="10" spans="2:27" customFormat="1" ht="18" customHeight="1">
      <c r="B10" s="154"/>
      <c r="C10" s="265"/>
      <c r="D10" s="265"/>
      <c r="E10" s="265"/>
      <c r="F10" s="265"/>
      <c r="G10" s="265"/>
      <c r="H10" s="265"/>
      <c r="I10" s="265"/>
      <c r="J10" s="187"/>
      <c r="K10" s="154"/>
      <c r="L10" s="154"/>
      <c r="M10" s="187"/>
      <c r="N10" s="187"/>
      <c r="O10" s="203"/>
      <c r="P10" s="203"/>
      <c r="Q10" s="203"/>
      <c r="R10" s="203"/>
      <c r="S10" s="203"/>
      <c r="T10" s="203"/>
      <c r="U10" s="187"/>
      <c r="V10" s="154"/>
      <c r="X10" s="113"/>
      <c r="Y10" s="110"/>
    </row>
    <row r="11" spans="2:27" customFormat="1" ht="24.95" customHeight="1">
      <c r="B11" s="154"/>
      <c r="C11" s="77"/>
      <c r="D11" s="77"/>
      <c r="E11" s="444" t="s">
        <v>275</v>
      </c>
      <c r="F11" s="444"/>
      <c r="G11" s="444"/>
      <c r="H11" s="444"/>
      <c r="I11" s="343" t="str">
        <f>IF($Y11="","","　　"&amp; $Y11)</f>
        <v/>
      </c>
      <c r="J11" s="343"/>
      <c r="K11" s="343"/>
      <c r="L11" s="343"/>
      <c r="M11" s="343"/>
      <c r="N11" s="343"/>
      <c r="O11" s="343"/>
      <c r="P11" s="343"/>
      <c r="Q11" s="203"/>
      <c r="R11" s="203"/>
      <c r="S11" s="203"/>
      <c r="T11" s="203"/>
      <c r="U11" s="289"/>
      <c r="V11" s="154"/>
      <c r="X11" s="113"/>
      <c r="Y11" s="110"/>
    </row>
    <row r="12" spans="2:27" customFormat="1" ht="24.95" customHeight="1">
      <c r="B12" s="154"/>
      <c r="C12" s="77"/>
      <c r="D12" s="279"/>
      <c r="E12" s="444" t="s">
        <v>274</v>
      </c>
      <c r="F12" s="444"/>
      <c r="G12" s="444"/>
      <c r="H12" s="444"/>
      <c r="I12" s="343" t="str">
        <f>IF($Y12="","","　　"&amp; $Y12)</f>
        <v/>
      </c>
      <c r="J12" s="344"/>
      <c r="K12" s="344"/>
      <c r="L12" s="344"/>
      <c r="M12" s="344"/>
      <c r="N12" s="344"/>
      <c r="O12" s="344"/>
      <c r="P12" s="344"/>
      <c r="Q12" s="183"/>
      <c r="R12" s="154"/>
      <c r="S12" s="191"/>
      <c r="T12" s="183"/>
      <c r="U12" s="154"/>
      <c r="V12" s="154"/>
      <c r="X12" s="113"/>
      <c r="Y12" s="110"/>
    </row>
    <row r="13" spans="2:27" customFormat="1" ht="24.95" customHeight="1">
      <c r="B13" s="154"/>
      <c r="C13" s="77"/>
      <c r="D13" s="279"/>
      <c r="E13" s="444" t="s">
        <v>209</v>
      </c>
      <c r="F13" s="444"/>
      <c r="G13" s="444"/>
      <c r="H13" s="444"/>
      <c r="I13" s="343" t="str">
        <f>IF($Y13="","","　　"&amp; $Y13)</f>
        <v/>
      </c>
      <c r="J13" s="344"/>
      <c r="K13" s="344"/>
      <c r="L13" s="344"/>
      <c r="M13" s="344"/>
      <c r="N13" s="344"/>
      <c r="O13" s="344"/>
      <c r="P13" s="344"/>
      <c r="Q13" s="183"/>
      <c r="R13" s="154"/>
      <c r="S13" s="191"/>
      <c r="T13" s="183"/>
      <c r="U13" s="154"/>
      <c r="V13" s="154"/>
      <c r="X13" s="113"/>
      <c r="Y13" s="110"/>
    </row>
    <row r="14" spans="2:27" customFormat="1" ht="24.95" customHeight="1">
      <c r="B14" s="154"/>
      <c r="C14" s="77"/>
      <c r="D14" s="279"/>
      <c r="E14" s="444" t="s">
        <v>210</v>
      </c>
      <c r="F14" s="444"/>
      <c r="G14" s="444"/>
      <c r="H14" s="444"/>
      <c r="I14" s="343" t="str">
        <f>IF($Y14="","","　　"&amp; $Y14)</f>
        <v/>
      </c>
      <c r="J14" s="344"/>
      <c r="K14" s="344"/>
      <c r="L14" s="344"/>
      <c r="M14" s="344"/>
      <c r="N14" s="344"/>
      <c r="O14" s="344"/>
      <c r="P14" s="344"/>
      <c r="Q14" s="183"/>
      <c r="R14" s="154"/>
      <c r="S14" s="191"/>
      <c r="T14" s="183"/>
      <c r="U14" s="154"/>
      <c r="V14" s="154"/>
      <c r="X14" s="113"/>
      <c r="Y14" s="110"/>
    </row>
    <row r="15" spans="2:27" customFormat="1" ht="24.95" customHeight="1">
      <c r="B15" s="154"/>
      <c r="C15" s="77"/>
      <c r="D15" s="279"/>
      <c r="E15" s="444" t="s">
        <v>212</v>
      </c>
      <c r="F15" s="444"/>
      <c r="G15" s="444"/>
      <c r="H15" s="444"/>
      <c r="I15" s="349">
        <f ca="1">TODAY()</f>
        <v>40899</v>
      </c>
      <c r="J15" s="348" t="s">
        <v>298</v>
      </c>
      <c r="K15" s="448" t="str">
        <f>IF($Y15="","","　　"&amp; $Y15)</f>
        <v/>
      </c>
      <c r="L15" s="448"/>
      <c r="M15" s="448"/>
      <c r="N15" s="448"/>
      <c r="O15" s="344"/>
      <c r="P15" s="344"/>
      <c r="Q15" s="183"/>
      <c r="R15" s="154"/>
      <c r="S15" s="191"/>
      <c r="T15" s="183"/>
      <c r="U15" s="154"/>
      <c r="V15" s="154"/>
      <c r="X15" s="113"/>
      <c r="Y15" s="110"/>
    </row>
    <row r="16" spans="2:27" customFormat="1" ht="18" customHeight="1">
      <c r="B16" s="154"/>
      <c r="C16" s="57"/>
      <c r="D16" s="57"/>
      <c r="E16" s="57"/>
      <c r="F16" s="57"/>
      <c r="G16" s="57"/>
      <c r="H16" s="57"/>
      <c r="I16" s="57"/>
      <c r="J16" s="57"/>
      <c r="K16" s="154"/>
      <c r="L16" s="154"/>
      <c r="M16" s="154"/>
      <c r="N16" s="154"/>
      <c r="O16" s="154"/>
      <c r="P16" s="191"/>
      <c r="Q16" s="183"/>
      <c r="R16" s="154"/>
      <c r="S16" s="191"/>
      <c r="T16" s="183"/>
      <c r="U16" s="154"/>
      <c r="V16" s="154"/>
      <c r="X16" s="113"/>
      <c r="Y16" s="110"/>
    </row>
    <row r="17" spans="1:34" customFormat="1" ht="18" customHeight="1">
      <c r="B17" s="154"/>
      <c r="C17" s="279"/>
      <c r="D17" s="280"/>
      <c r="E17" s="279"/>
      <c r="F17" s="279"/>
      <c r="G17" s="279"/>
      <c r="H17" s="291" t="s">
        <v>276</v>
      </c>
      <c r="I17" s="282"/>
      <c r="J17" s="283"/>
      <c r="K17" s="154"/>
      <c r="L17" s="154"/>
      <c r="M17" s="154"/>
      <c r="N17" s="154"/>
      <c r="O17" s="154"/>
      <c r="P17" s="191"/>
      <c r="Q17" s="183"/>
      <c r="R17" s="154"/>
      <c r="S17" s="191"/>
      <c r="T17" s="183"/>
      <c r="U17" s="154"/>
      <c r="V17" s="154"/>
      <c r="X17" s="113"/>
      <c r="Y17" s="110"/>
    </row>
    <row r="18" spans="1:34" customFormat="1" ht="18" customHeight="1">
      <c r="B18" s="154"/>
      <c r="C18" s="279"/>
      <c r="D18" s="280"/>
      <c r="E18" s="279"/>
      <c r="F18" s="279"/>
      <c r="G18" s="279"/>
      <c r="H18" s="281"/>
      <c r="I18" s="282"/>
      <c r="J18" s="283"/>
      <c r="K18" s="154"/>
      <c r="L18" s="154"/>
      <c r="M18" s="154"/>
      <c r="N18" s="154"/>
      <c r="O18" s="154"/>
      <c r="P18" s="191"/>
      <c r="Q18" s="183"/>
      <c r="R18" s="154"/>
      <c r="S18" s="191"/>
      <c r="T18" s="183"/>
      <c r="U18" s="154"/>
      <c r="V18" s="154"/>
      <c r="X18" s="113"/>
      <c r="Y18" s="110"/>
    </row>
    <row r="19" spans="1:34" customFormat="1" ht="18" customHeight="1">
      <c r="B19" s="154"/>
      <c r="C19" s="279"/>
      <c r="D19" s="280"/>
      <c r="E19" s="279"/>
      <c r="F19" s="279"/>
      <c r="G19" s="279"/>
      <c r="H19" s="281"/>
      <c r="I19" s="282"/>
      <c r="J19" s="283"/>
      <c r="K19" s="154"/>
      <c r="L19" s="154"/>
      <c r="M19" s="154"/>
      <c r="N19" s="154"/>
      <c r="O19" s="154"/>
      <c r="P19" s="191"/>
      <c r="Q19" s="183"/>
      <c r="R19" s="154"/>
      <c r="S19" s="191"/>
      <c r="T19" s="183"/>
      <c r="U19" s="154"/>
      <c r="V19" s="154"/>
      <c r="X19" s="113"/>
      <c r="Y19" s="110"/>
    </row>
    <row r="20" spans="1:34" customFormat="1" ht="18" customHeight="1">
      <c r="B20" s="154"/>
      <c r="C20" s="279"/>
      <c r="D20" s="280"/>
      <c r="E20" s="279"/>
      <c r="F20" s="279"/>
      <c r="G20" s="279"/>
      <c r="H20" s="281"/>
      <c r="I20" s="282"/>
      <c r="J20" s="283"/>
      <c r="K20" s="154"/>
      <c r="L20" s="154"/>
      <c r="M20" s="154"/>
      <c r="N20" s="154"/>
      <c r="O20" s="293" t="s">
        <v>277</v>
      </c>
      <c r="P20" s="191"/>
      <c r="Q20" s="183"/>
      <c r="R20" s="154"/>
      <c r="S20" s="191"/>
      <c r="T20" s="183"/>
      <c r="U20" s="154"/>
      <c r="V20" s="154"/>
      <c r="X20" s="113"/>
      <c r="Y20" s="110"/>
    </row>
    <row r="21" spans="1:34" customFormat="1" ht="24" customHeight="1">
      <c r="B21" s="154"/>
      <c r="C21" s="279"/>
      <c r="D21" s="280"/>
      <c r="E21" s="279"/>
      <c r="F21" s="279"/>
      <c r="G21" s="279"/>
      <c r="H21" s="281"/>
      <c r="I21" s="282"/>
      <c r="J21" s="283"/>
      <c r="K21" s="154"/>
      <c r="L21" s="154"/>
      <c r="M21" s="154"/>
      <c r="N21" s="154"/>
      <c r="O21" s="293" t="s">
        <v>278</v>
      </c>
      <c r="P21" s="191"/>
      <c r="Q21" s="183"/>
      <c r="R21" s="154"/>
      <c r="S21" s="347"/>
      <c r="T21" s="183"/>
      <c r="U21" s="154"/>
      <c r="V21" s="154"/>
      <c r="X21" s="113"/>
      <c r="Y21" s="110"/>
    </row>
    <row r="22" spans="1:34" customFormat="1" ht="18" customHeight="1">
      <c r="B22" s="154"/>
      <c r="C22" s="57"/>
      <c r="D22" s="57"/>
      <c r="E22" s="305" t="s">
        <v>279</v>
      </c>
      <c r="F22" s="306"/>
      <c r="G22" s="306"/>
      <c r="H22" s="306"/>
      <c r="I22" s="306"/>
      <c r="J22" s="307"/>
      <c r="K22" s="154"/>
      <c r="L22" s="154"/>
      <c r="M22" s="154"/>
      <c r="N22" s="154"/>
      <c r="O22" s="347" t="str">
        <f>IF($Y22="","","tel")</f>
        <v/>
      </c>
      <c r="P22" s="447" t="str">
        <f>IF($Y22="",""," "&amp; $Y22)</f>
        <v/>
      </c>
      <c r="Q22" s="447"/>
      <c r="R22" s="447"/>
      <c r="S22" s="347" t="str">
        <f>IF($Y23="","","fax")</f>
        <v/>
      </c>
      <c r="T22" s="293" t="str">
        <f>IF($Y23="",""," "&amp; $Y23)</f>
        <v/>
      </c>
      <c r="U22" s="154"/>
      <c r="V22" s="154"/>
      <c r="X22" s="113"/>
      <c r="Y22" s="110"/>
    </row>
    <row r="23" spans="1:34" customFormat="1" ht="18" customHeight="1">
      <c r="B23" s="154"/>
      <c r="C23" s="57"/>
      <c r="D23" s="57"/>
      <c r="E23" s="308" t="s">
        <v>280</v>
      </c>
      <c r="F23" s="309"/>
      <c r="G23" s="309"/>
      <c r="H23" s="309"/>
      <c r="I23" s="309"/>
      <c r="J23" s="310"/>
      <c r="K23" s="154"/>
      <c r="L23" s="154"/>
      <c r="M23" s="154"/>
      <c r="N23" s="154"/>
      <c r="O23" s="293"/>
      <c r="P23" s="57"/>
      <c r="Q23" s="252"/>
      <c r="R23" s="154"/>
      <c r="S23" s="293"/>
      <c r="T23" s="192"/>
      <c r="U23" s="154"/>
      <c r="V23" s="154"/>
      <c r="X23" s="113"/>
      <c r="Y23" s="110"/>
    </row>
    <row r="24" spans="1:34" customFormat="1" ht="18" customHeight="1">
      <c r="B24" s="154"/>
      <c r="C24" s="57"/>
      <c r="D24" s="57"/>
      <c r="E24" s="311" t="s">
        <v>281</v>
      </c>
      <c r="F24" s="312"/>
      <c r="G24" s="312"/>
      <c r="H24" s="312"/>
      <c r="I24" s="312"/>
      <c r="J24" s="313"/>
      <c r="K24" s="154"/>
      <c r="L24" s="154"/>
      <c r="M24" s="154"/>
      <c r="N24" s="154"/>
      <c r="O24" s="295"/>
      <c r="P24" s="304"/>
      <c r="Q24" s="302"/>
      <c r="R24" s="234"/>
      <c r="S24" s="297"/>
      <c r="T24" s="298"/>
      <c r="U24" s="299"/>
      <c r="V24" s="154"/>
      <c r="X24" s="113"/>
      <c r="Y24" s="110"/>
    </row>
    <row r="25" spans="1:34" customFormat="1" ht="18" customHeight="1">
      <c r="B25" s="154"/>
      <c r="C25" s="57"/>
      <c r="D25" s="57"/>
      <c r="E25" s="57"/>
      <c r="F25" s="57"/>
      <c r="G25" s="57"/>
      <c r="H25" s="57"/>
      <c r="I25" s="57"/>
      <c r="J25" s="57"/>
      <c r="K25" s="154"/>
      <c r="L25" s="154"/>
      <c r="M25" s="154"/>
      <c r="N25" s="154"/>
      <c r="O25" s="296"/>
      <c r="P25" s="288"/>
      <c r="Q25" s="303"/>
      <c r="R25" s="231"/>
      <c r="S25" s="300"/>
      <c r="T25" s="227"/>
      <c r="U25" s="301"/>
      <c r="V25" s="154"/>
      <c r="X25" s="113"/>
      <c r="Y25" s="110"/>
    </row>
    <row r="26" spans="1:34" customFormat="1" ht="18" customHeight="1">
      <c r="B26" s="187"/>
      <c r="C26" s="187"/>
      <c r="D26" s="10"/>
      <c r="E26" s="10"/>
      <c r="F26" s="10"/>
      <c r="G26" s="10"/>
      <c r="H26" s="10"/>
      <c r="I26" s="10"/>
      <c r="J26" s="187"/>
      <c r="K26" s="187"/>
      <c r="L26" s="187"/>
      <c r="M26" s="187"/>
      <c r="N26" s="187"/>
      <c r="O26" s="187"/>
      <c r="P26" s="187"/>
      <c r="Q26" s="187"/>
      <c r="R26" s="187"/>
      <c r="S26" s="187"/>
      <c r="T26" s="187"/>
      <c r="U26" s="187"/>
      <c r="V26" s="187"/>
      <c r="W26" s="10"/>
      <c r="X26" s="113"/>
      <c r="Y26" s="110"/>
    </row>
    <row r="27" spans="1:34" customFormat="1" ht="18" customHeight="1">
      <c r="B27" s="187"/>
      <c r="C27" s="187"/>
      <c r="D27" s="10"/>
      <c r="E27" s="10"/>
      <c r="F27" s="10"/>
      <c r="G27" s="10"/>
      <c r="H27" s="10"/>
      <c r="I27" s="10"/>
      <c r="J27" s="187"/>
      <c r="K27" s="187"/>
      <c r="L27" s="187"/>
      <c r="M27" s="187"/>
      <c r="N27" s="187"/>
      <c r="O27" s="187"/>
      <c r="P27" s="187"/>
      <c r="Q27" s="187"/>
      <c r="R27" s="187"/>
      <c r="S27" s="187"/>
      <c r="T27" s="187"/>
      <c r="U27" s="187"/>
      <c r="V27" s="187"/>
      <c r="W27" s="10"/>
      <c r="X27" s="113"/>
      <c r="Y27" s="110"/>
    </row>
    <row r="28" spans="1:34" customFormat="1" ht="18" customHeight="1">
      <c r="B28" s="154"/>
      <c r="C28" s="187"/>
      <c r="D28" s="10"/>
      <c r="E28" s="10"/>
      <c r="F28" s="10"/>
      <c r="G28" s="10"/>
      <c r="H28" s="10"/>
      <c r="I28" s="10"/>
      <c r="J28" s="187"/>
      <c r="K28" s="154"/>
      <c r="L28" s="154"/>
      <c r="M28" s="154"/>
      <c r="N28" s="154"/>
      <c r="O28" s="154"/>
      <c r="P28" s="154"/>
      <c r="Q28" s="154"/>
      <c r="R28" s="187"/>
      <c r="S28" s="187"/>
      <c r="T28" s="187"/>
      <c r="U28" s="187"/>
      <c r="V28" s="187"/>
      <c r="X28" s="113"/>
      <c r="Y28" s="110"/>
    </row>
    <row r="29" spans="1:34" customFormat="1" ht="18" customHeight="1">
      <c r="B29" s="154"/>
      <c r="C29" s="187"/>
      <c r="D29" s="10"/>
      <c r="E29" s="10"/>
      <c r="F29" s="10"/>
      <c r="G29" s="10"/>
      <c r="H29" s="10"/>
      <c r="I29" s="10"/>
      <c r="J29" s="187"/>
      <c r="K29" s="154"/>
      <c r="L29" s="154"/>
      <c r="M29" s="154"/>
      <c r="N29" s="154"/>
      <c r="O29" s="154"/>
      <c r="P29" s="154"/>
      <c r="Q29" s="154"/>
      <c r="R29" s="187"/>
      <c r="S29" s="187"/>
      <c r="T29" s="187"/>
      <c r="U29" s="187"/>
      <c r="V29" s="187"/>
      <c r="X29" s="113"/>
      <c r="Y29" s="110"/>
    </row>
    <row r="30" spans="1:34" ht="18" customHeight="1" thickBot="1">
      <c r="B30" s="206"/>
      <c r="O30" s="206"/>
      <c r="P30" s="206"/>
      <c r="Q30" s="206"/>
      <c r="R30" s="294"/>
      <c r="S30" s="294"/>
      <c r="T30" s="294"/>
      <c r="U30" s="294"/>
      <c r="V30" s="294"/>
    </row>
    <row r="31" spans="1:34" s="79" customFormat="1" ht="20.100000000000001" customHeight="1" thickBot="1">
      <c r="A31" s="208"/>
      <c r="B31" s="209"/>
      <c r="C31" s="427" t="s">
        <v>283</v>
      </c>
      <c r="D31" s="427"/>
      <c r="E31" s="427"/>
      <c r="F31" s="427"/>
      <c r="G31" s="427"/>
      <c r="H31" s="427"/>
      <c r="I31" s="427"/>
      <c r="J31" s="428"/>
      <c r="K31" s="429" t="s">
        <v>182</v>
      </c>
      <c r="L31" s="427"/>
      <c r="M31" s="428"/>
      <c r="N31" s="268" t="s">
        <v>180</v>
      </c>
      <c r="O31" s="429" t="s">
        <v>129</v>
      </c>
      <c r="P31" s="428"/>
      <c r="Q31" s="429" t="s">
        <v>130</v>
      </c>
      <c r="R31" s="427"/>
      <c r="S31" s="428"/>
      <c r="T31" s="429" t="s">
        <v>227</v>
      </c>
      <c r="U31" s="427"/>
      <c r="V31" s="430"/>
      <c r="W31" s="121"/>
      <c r="X31" s="115"/>
      <c r="Y31" s="112"/>
    </row>
    <row r="32" spans="1:34" s="79" customFormat="1" ht="20.100000000000001" customHeight="1">
      <c r="B32" s="228"/>
      <c r="C32" s="165" t="str">
        <f t="shared" ref="C32:C56" si="0">IF($AE32=1,IF($Y32="","",IF($Y32="直接工事費","直接工事費計",IF(RIGHT($Y32, 2) = "積上", IF($Y32="一般管理費積上", $Y32, IF($Y32="現場管理費積上", $Y32, LEFT($Y32, LEN($Y32) - 2))), IF($Y32="共通仮設費率額","共通仮設費(率分)", IF($Y32="契約保証費","一般管理費(契約保証費)",IF($Y32="工事価格","工事価格",IF($Y32="工事合計","工事合計",$Y32))))))),"")</f>
        <v/>
      </c>
      <c r="D32" s="165" t="str">
        <f>IF($AE32=2,IF($Y32="","",$Y32),"")</f>
        <v/>
      </c>
      <c r="E32" s="165" t="str">
        <f t="shared" ref="E32:E56" si="1">IF($AE32=3,IF($Y32="","",$Y32),"")</f>
        <v/>
      </c>
      <c r="F32" s="165" t="str">
        <f t="shared" ref="F32:F56" si="2">IF($AE32=4,IF($Y32="","",$Y32),"")</f>
        <v/>
      </c>
      <c r="G32" s="165" t="str">
        <f t="shared" ref="G32:G56" si="3">IF($AE32=5,IF($Y32="","",$Y32),"")</f>
        <v/>
      </c>
      <c r="H32" s="165" t="str">
        <f t="shared" ref="H32:H56" si="4">IF($AE32=6,IF($Y32="","",$Y32),"")</f>
        <v/>
      </c>
      <c r="I32" s="165"/>
      <c r="J32" s="165"/>
      <c r="K32" s="167" t="str">
        <f t="shared" ref="K32:K46" si="5">+IF(AA32="",IF(AF32=2,"1 ",""),IF(INT(AA32),INT(AA32),"0"))</f>
        <v/>
      </c>
      <c r="L32" s="438" t="str">
        <f t="shared" ref="L32:L46" si="6">+IF(AA32="","",IF(AA32-INT(AA32),AA32-INT(AA32),""))</f>
        <v/>
      </c>
      <c r="M32" s="439"/>
      <c r="N32" s="166" t="str">
        <f>IF($AB32="",IF($AF32=2,"式",""),$AB32)</f>
        <v/>
      </c>
      <c r="O32" s="269" t="str">
        <f t="shared" ref="O32:O46" si="7">+IF(AC32="","",IF(INT(AC32),INT(AC32),"0"))</f>
        <v/>
      </c>
      <c r="P32" s="168" t="str">
        <f>+IF(AC32="","",IF(AC32-INT(AC32),AC32-INT(AC32),""))</f>
        <v/>
      </c>
      <c r="Q32" s="424"/>
      <c r="R32" s="425"/>
      <c r="S32" s="426"/>
      <c r="T32" s="440"/>
      <c r="U32" s="441"/>
      <c r="V32" s="442"/>
      <c r="W32" s="120"/>
      <c r="X32" s="115"/>
      <c r="Y32" s="112"/>
      <c r="AH32" s="263"/>
    </row>
    <row r="33" spans="2:34" s="79" customFormat="1" ht="20.100000000000001" customHeight="1">
      <c r="B33" s="228"/>
      <c r="C33" s="165" t="str">
        <f t="shared" si="0"/>
        <v/>
      </c>
      <c r="D33" s="165" t="str">
        <f t="shared" ref="D33:D56" si="8">IF($AE33=2,IF($Y33="","",$Y33),"")</f>
        <v/>
      </c>
      <c r="E33" s="165" t="str">
        <f t="shared" si="1"/>
        <v/>
      </c>
      <c r="F33" s="165" t="str">
        <f t="shared" si="2"/>
        <v/>
      </c>
      <c r="G33" s="165" t="str">
        <f t="shared" si="3"/>
        <v/>
      </c>
      <c r="H33" s="165" t="str">
        <f t="shared" si="4"/>
        <v/>
      </c>
      <c r="I33" s="165"/>
      <c r="J33" s="165"/>
      <c r="K33" s="170" t="str">
        <f t="shared" si="5"/>
        <v/>
      </c>
      <c r="L33" s="389" t="str">
        <f t="shared" si="6"/>
        <v/>
      </c>
      <c r="M33" s="390"/>
      <c r="N33" s="169" t="str">
        <f t="shared" ref="N33:N56" si="9">IF($AB33="",IF($AF33=2,"式",""),$AB33)</f>
        <v/>
      </c>
      <c r="O33" s="266" t="str">
        <f t="shared" si="7"/>
        <v/>
      </c>
      <c r="P33" s="270" t="str">
        <f t="shared" ref="P33:P46" si="10">+IF(AC33="","",IF(AC33-INT(AC33),AC33-INT(AC33),""))</f>
        <v/>
      </c>
      <c r="Q33" s="391"/>
      <c r="R33" s="392"/>
      <c r="S33" s="393"/>
      <c r="T33" s="394"/>
      <c r="U33" s="395"/>
      <c r="V33" s="396"/>
      <c r="W33" s="120"/>
      <c r="X33" s="115"/>
      <c r="Y33" s="112"/>
      <c r="AH33" s="263"/>
    </row>
    <row r="34" spans="2:34" s="79" customFormat="1" ht="20.100000000000001" customHeight="1">
      <c r="B34" s="228"/>
      <c r="C34" s="165" t="str">
        <f t="shared" si="0"/>
        <v/>
      </c>
      <c r="D34" s="165" t="str">
        <f t="shared" si="8"/>
        <v/>
      </c>
      <c r="E34" s="165" t="str">
        <f t="shared" si="1"/>
        <v/>
      </c>
      <c r="F34" s="165" t="str">
        <f t="shared" si="2"/>
        <v/>
      </c>
      <c r="G34" s="165" t="str">
        <f t="shared" si="3"/>
        <v/>
      </c>
      <c r="H34" s="165" t="str">
        <f t="shared" si="4"/>
        <v/>
      </c>
      <c r="I34" s="165"/>
      <c r="J34" s="165"/>
      <c r="K34" s="170" t="str">
        <f t="shared" si="5"/>
        <v/>
      </c>
      <c r="L34" s="389" t="str">
        <f t="shared" si="6"/>
        <v/>
      </c>
      <c r="M34" s="390"/>
      <c r="N34" s="169" t="str">
        <f t="shared" si="9"/>
        <v/>
      </c>
      <c r="O34" s="266" t="str">
        <f t="shared" si="7"/>
        <v/>
      </c>
      <c r="P34" s="270" t="str">
        <f t="shared" si="10"/>
        <v/>
      </c>
      <c r="Q34" s="391"/>
      <c r="R34" s="392"/>
      <c r="S34" s="393"/>
      <c r="T34" s="394"/>
      <c r="U34" s="395"/>
      <c r="V34" s="396"/>
      <c r="W34" s="120"/>
      <c r="X34" s="115"/>
      <c r="Y34" s="112"/>
      <c r="AH34" s="263"/>
    </row>
    <row r="35" spans="2:34" s="79" customFormat="1" ht="20.100000000000001" customHeight="1">
      <c r="B35" s="228"/>
      <c r="C35" s="165" t="str">
        <f t="shared" si="0"/>
        <v/>
      </c>
      <c r="D35" s="165" t="str">
        <f t="shared" si="8"/>
        <v/>
      </c>
      <c r="E35" s="165" t="str">
        <f t="shared" si="1"/>
        <v/>
      </c>
      <c r="F35" s="165" t="str">
        <f t="shared" si="2"/>
        <v/>
      </c>
      <c r="G35" s="165" t="str">
        <f t="shared" si="3"/>
        <v/>
      </c>
      <c r="H35" s="165" t="str">
        <f t="shared" si="4"/>
        <v/>
      </c>
      <c r="I35" s="165"/>
      <c r="J35" s="165"/>
      <c r="K35" s="170" t="str">
        <f t="shared" si="5"/>
        <v/>
      </c>
      <c r="L35" s="389" t="str">
        <f t="shared" si="6"/>
        <v/>
      </c>
      <c r="M35" s="390"/>
      <c r="N35" s="169" t="str">
        <f t="shared" si="9"/>
        <v/>
      </c>
      <c r="O35" s="266" t="str">
        <f t="shared" si="7"/>
        <v/>
      </c>
      <c r="P35" s="270" t="str">
        <f t="shared" si="10"/>
        <v/>
      </c>
      <c r="Q35" s="391"/>
      <c r="R35" s="392"/>
      <c r="S35" s="393"/>
      <c r="T35" s="394"/>
      <c r="U35" s="395"/>
      <c r="V35" s="396"/>
      <c r="W35" s="120"/>
      <c r="X35" s="115"/>
      <c r="Y35" s="112"/>
      <c r="AH35" s="263"/>
    </row>
    <row r="36" spans="2:34" s="79" customFormat="1" ht="20.100000000000001" customHeight="1">
      <c r="B36" s="228"/>
      <c r="C36" s="165" t="str">
        <f t="shared" si="0"/>
        <v/>
      </c>
      <c r="D36" s="165" t="str">
        <f t="shared" si="8"/>
        <v/>
      </c>
      <c r="E36" s="165" t="str">
        <f t="shared" si="1"/>
        <v/>
      </c>
      <c r="F36" s="165" t="str">
        <f t="shared" si="2"/>
        <v/>
      </c>
      <c r="G36" s="165" t="str">
        <f t="shared" si="3"/>
        <v/>
      </c>
      <c r="H36" s="165" t="str">
        <f t="shared" si="4"/>
        <v/>
      </c>
      <c r="I36" s="165"/>
      <c r="J36" s="165"/>
      <c r="K36" s="170" t="str">
        <f t="shared" si="5"/>
        <v/>
      </c>
      <c r="L36" s="389" t="str">
        <f t="shared" si="6"/>
        <v/>
      </c>
      <c r="M36" s="390"/>
      <c r="N36" s="169" t="str">
        <f t="shared" si="9"/>
        <v/>
      </c>
      <c r="O36" s="266" t="str">
        <f t="shared" si="7"/>
        <v/>
      </c>
      <c r="P36" s="270" t="str">
        <f t="shared" si="10"/>
        <v/>
      </c>
      <c r="Q36" s="391"/>
      <c r="R36" s="392"/>
      <c r="S36" s="393"/>
      <c r="T36" s="394"/>
      <c r="U36" s="395"/>
      <c r="V36" s="396"/>
      <c r="W36" s="120"/>
      <c r="X36" s="115"/>
      <c r="Y36" s="112"/>
      <c r="AH36" s="263"/>
    </row>
    <row r="37" spans="2:34" s="79" customFormat="1" ht="20.100000000000001" customHeight="1">
      <c r="B37" s="228"/>
      <c r="C37" s="165" t="str">
        <f t="shared" si="0"/>
        <v/>
      </c>
      <c r="D37" s="165" t="str">
        <f t="shared" si="8"/>
        <v/>
      </c>
      <c r="E37" s="165" t="str">
        <f t="shared" si="1"/>
        <v/>
      </c>
      <c r="F37" s="165" t="str">
        <f t="shared" si="2"/>
        <v/>
      </c>
      <c r="G37" s="165" t="str">
        <f t="shared" si="3"/>
        <v/>
      </c>
      <c r="H37" s="165" t="str">
        <f t="shared" si="4"/>
        <v/>
      </c>
      <c r="I37" s="165"/>
      <c r="J37" s="165"/>
      <c r="K37" s="170" t="str">
        <f t="shared" si="5"/>
        <v/>
      </c>
      <c r="L37" s="389" t="str">
        <f t="shared" si="6"/>
        <v/>
      </c>
      <c r="M37" s="390"/>
      <c r="N37" s="169" t="str">
        <f t="shared" si="9"/>
        <v/>
      </c>
      <c r="O37" s="266" t="str">
        <f t="shared" si="7"/>
        <v/>
      </c>
      <c r="P37" s="270" t="str">
        <f t="shared" si="10"/>
        <v/>
      </c>
      <c r="Q37" s="391"/>
      <c r="R37" s="392"/>
      <c r="S37" s="393"/>
      <c r="T37" s="394"/>
      <c r="U37" s="395"/>
      <c r="V37" s="396"/>
      <c r="W37" s="120"/>
      <c r="X37" s="115"/>
      <c r="Y37" s="112"/>
      <c r="AH37" s="263"/>
    </row>
    <row r="38" spans="2:34" s="79" customFormat="1" ht="20.100000000000001" customHeight="1">
      <c r="B38" s="229"/>
      <c r="C38" s="165" t="str">
        <f t="shared" si="0"/>
        <v/>
      </c>
      <c r="D38" s="165" t="str">
        <f t="shared" si="8"/>
        <v/>
      </c>
      <c r="E38" s="165" t="str">
        <f t="shared" si="1"/>
        <v/>
      </c>
      <c r="F38" s="165" t="str">
        <f t="shared" si="2"/>
        <v/>
      </c>
      <c r="G38" s="165" t="str">
        <f t="shared" si="3"/>
        <v/>
      </c>
      <c r="H38" s="165" t="str">
        <f t="shared" si="4"/>
        <v/>
      </c>
      <c r="I38" s="165"/>
      <c r="J38" s="171"/>
      <c r="K38" s="170" t="str">
        <f t="shared" si="5"/>
        <v/>
      </c>
      <c r="L38" s="389" t="str">
        <f t="shared" si="6"/>
        <v/>
      </c>
      <c r="M38" s="390"/>
      <c r="N38" s="169" t="str">
        <f t="shared" si="9"/>
        <v/>
      </c>
      <c r="O38" s="266" t="str">
        <f t="shared" si="7"/>
        <v/>
      </c>
      <c r="P38" s="270" t="str">
        <f t="shared" si="10"/>
        <v/>
      </c>
      <c r="Q38" s="391"/>
      <c r="R38" s="392"/>
      <c r="S38" s="393"/>
      <c r="T38" s="394"/>
      <c r="U38" s="395"/>
      <c r="V38" s="396"/>
      <c r="W38" s="120"/>
      <c r="X38" s="115"/>
      <c r="Y38" s="112"/>
      <c r="AH38" s="263"/>
    </row>
    <row r="39" spans="2:34" s="79" customFormat="1" ht="20.100000000000001" customHeight="1">
      <c r="B39" s="229"/>
      <c r="C39" s="165" t="str">
        <f t="shared" si="0"/>
        <v/>
      </c>
      <c r="D39" s="165" t="str">
        <f t="shared" si="8"/>
        <v/>
      </c>
      <c r="E39" s="165" t="str">
        <f t="shared" si="1"/>
        <v/>
      </c>
      <c r="F39" s="165" t="str">
        <f t="shared" si="2"/>
        <v/>
      </c>
      <c r="G39" s="165" t="str">
        <f t="shared" si="3"/>
        <v/>
      </c>
      <c r="H39" s="165" t="str">
        <f t="shared" si="4"/>
        <v/>
      </c>
      <c r="I39" s="165"/>
      <c r="J39" s="171"/>
      <c r="K39" s="170" t="str">
        <f t="shared" si="5"/>
        <v/>
      </c>
      <c r="L39" s="389" t="str">
        <f t="shared" si="6"/>
        <v/>
      </c>
      <c r="M39" s="390"/>
      <c r="N39" s="169" t="str">
        <f t="shared" si="9"/>
        <v/>
      </c>
      <c r="O39" s="266" t="str">
        <f t="shared" si="7"/>
        <v/>
      </c>
      <c r="P39" s="270" t="str">
        <f t="shared" si="10"/>
        <v/>
      </c>
      <c r="Q39" s="391"/>
      <c r="R39" s="392"/>
      <c r="S39" s="393"/>
      <c r="T39" s="394"/>
      <c r="U39" s="395"/>
      <c r="V39" s="396"/>
      <c r="W39" s="120"/>
      <c r="X39" s="115"/>
      <c r="Y39" s="112"/>
      <c r="AH39" s="263"/>
    </row>
    <row r="40" spans="2:34" s="79" customFormat="1" ht="20.100000000000001" customHeight="1">
      <c r="B40" s="229"/>
      <c r="C40" s="165" t="str">
        <f t="shared" si="0"/>
        <v/>
      </c>
      <c r="D40" s="165" t="str">
        <f t="shared" si="8"/>
        <v/>
      </c>
      <c r="E40" s="165" t="str">
        <f t="shared" si="1"/>
        <v/>
      </c>
      <c r="F40" s="165" t="str">
        <f t="shared" si="2"/>
        <v/>
      </c>
      <c r="G40" s="165" t="str">
        <f t="shared" si="3"/>
        <v/>
      </c>
      <c r="H40" s="165" t="str">
        <f t="shared" si="4"/>
        <v/>
      </c>
      <c r="I40" s="165"/>
      <c r="J40" s="171"/>
      <c r="K40" s="170" t="str">
        <f t="shared" si="5"/>
        <v/>
      </c>
      <c r="L40" s="389" t="str">
        <f t="shared" si="6"/>
        <v/>
      </c>
      <c r="M40" s="390"/>
      <c r="N40" s="169" t="str">
        <f t="shared" si="9"/>
        <v/>
      </c>
      <c r="O40" s="266" t="str">
        <f t="shared" si="7"/>
        <v/>
      </c>
      <c r="P40" s="270" t="str">
        <f t="shared" si="10"/>
        <v/>
      </c>
      <c r="Q40" s="391"/>
      <c r="R40" s="392"/>
      <c r="S40" s="393"/>
      <c r="T40" s="394"/>
      <c r="U40" s="395"/>
      <c r="V40" s="396"/>
      <c r="W40" s="120"/>
      <c r="X40" s="115"/>
      <c r="Y40" s="112"/>
      <c r="AH40" s="263"/>
    </row>
    <row r="41" spans="2:34" s="79" customFormat="1" ht="20.100000000000001" customHeight="1">
      <c r="B41" s="229"/>
      <c r="C41" s="165" t="str">
        <f t="shared" si="0"/>
        <v/>
      </c>
      <c r="D41" s="165" t="str">
        <f t="shared" si="8"/>
        <v/>
      </c>
      <c r="E41" s="165" t="str">
        <f t="shared" si="1"/>
        <v/>
      </c>
      <c r="F41" s="165" t="str">
        <f t="shared" si="2"/>
        <v/>
      </c>
      <c r="G41" s="165" t="str">
        <f t="shared" si="3"/>
        <v/>
      </c>
      <c r="H41" s="165" t="str">
        <f t="shared" si="4"/>
        <v/>
      </c>
      <c r="I41" s="165"/>
      <c r="J41" s="171"/>
      <c r="K41" s="170" t="str">
        <f t="shared" si="5"/>
        <v/>
      </c>
      <c r="L41" s="389" t="str">
        <f t="shared" si="6"/>
        <v/>
      </c>
      <c r="M41" s="390"/>
      <c r="N41" s="169" t="str">
        <f t="shared" si="9"/>
        <v/>
      </c>
      <c r="O41" s="266" t="str">
        <f t="shared" si="7"/>
        <v/>
      </c>
      <c r="P41" s="270" t="str">
        <f t="shared" si="10"/>
        <v/>
      </c>
      <c r="Q41" s="391"/>
      <c r="R41" s="392"/>
      <c r="S41" s="393"/>
      <c r="T41" s="394"/>
      <c r="U41" s="395"/>
      <c r="V41" s="396"/>
      <c r="W41" s="120"/>
      <c r="X41" s="115"/>
      <c r="Y41" s="112"/>
      <c r="AH41" s="263"/>
    </row>
    <row r="42" spans="2:34" s="79" customFormat="1" ht="20.100000000000001" customHeight="1">
      <c r="B42" s="229"/>
      <c r="C42" s="165" t="str">
        <f t="shared" si="0"/>
        <v/>
      </c>
      <c r="D42" s="165" t="str">
        <f t="shared" si="8"/>
        <v/>
      </c>
      <c r="E42" s="165" t="str">
        <f t="shared" si="1"/>
        <v/>
      </c>
      <c r="F42" s="165" t="str">
        <f t="shared" si="2"/>
        <v/>
      </c>
      <c r="G42" s="165" t="str">
        <f t="shared" si="3"/>
        <v/>
      </c>
      <c r="H42" s="165" t="str">
        <f t="shared" si="4"/>
        <v/>
      </c>
      <c r="I42" s="165"/>
      <c r="J42" s="171"/>
      <c r="K42" s="170" t="str">
        <f t="shared" si="5"/>
        <v/>
      </c>
      <c r="L42" s="389" t="str">
        <f t="shared" si="6"/>
        <v/>
      </c>
      <c r="M42" s="390"/>
      <c r="N42" s="169" t="str">
        <f t="shared" si="9"/>
        <v/>
      </c>
      <c r="O42" s="266" t="str">
        <f t="shared" si="7"/>
        <v/>
      </c>
      <c r="P42" s="270" t="str">
        <f t="shared" si="10"/>
        <v/>
      </c>
      <c r="Q42" s="391"/>
      <c r="R42" s="392"/>
      <c r="S42" s="393"/>
      <c r="T42" s="394"/>
      <c r="U42" s="395"/>
      <c r="V42" s="396"/>
      <c r="W42" s="120"/>
      <c r="X42" s="115"/>
      <c r="Y42" s="112"/>
      <c r="AH42" s="263"/>
    </row>
    <row r="43" spans="2:34" s="79" customFormat="1" ht="20.100000000000001" customHeight="1">
      <c r="B43" s="229"/>
      <c r="C43" s="165" t="str">
        <f t="shared" si="0"/>
        <v/>
      </c>
      <c r="D43" s="165" t="str">
        <f t="shared" si="8"/>
        <v/>
      </c>
      <c r="E43" s="165" t="str">
        <f t="shared" si="1"/>
        <v/>
      </c>
      <c r="F43" s="165" t="str">
        <f t="shared" si="2"/>
        <v/>
      </c>
      <c r="G43" s="165" t="str">
        <f t="shared" si="3"/>
        <v/>
      </c>
      <c r="H43" s="165" t="str">
        <f t="shared" si="4"/>
        <v/>
      </c>
      <c r="I43" s="165"/>
      <c r="J43" s="171"/>
      <c r="K43" s="170" t="str">
        <f t="shared" si="5"/>
        <v/>
      </c>
      <c r="L43" s="389" t="str">
        <f t="shared" si="6"/>
        <v/>
      </c>
      <c r="M43" s="390"/>
      <c r="N43" s="169" t="str">
        <f t="shared" si="9"/>
        <v/>
      </c>
      <c r="O43" s="266" t="str">
        <f t="shared" si="7"/>
        <v/>
      </c>
      <c r="P43" s="270" t="str">
        <f t="shared" si="10"/>
        <v/>
      </c>
      <c r="Q43" s="391"/>
      <c r="R43" s="392"/>
      <c r="S43" s="393"/>
      <c r="T43" s="394"/>
      <c r="U43" s="395"/>
      <c r="V43" s="396"/>
      <c r="W43" s="120"/>
      <c r="X43" s="115"/>
      <c r="Y43" s="112"/>
      <c r="AH43" s="263"/>
    </row>
    <row r="44" spans="2:34" s="79" customFormat="1" ht="20.100000000000001" customHeight="1">
      <c r="B44" s="229"/>
      <c r="C44" s="165" t="str">
        <f t="shared" si="0"/>
        <v/>
      </c>
      <c r="D44" s="165" t="str">
        <f t="shared" si="8"/>
        <v/>
      </c>
      <c r="E44" s="165" t="str">
        <f t="shared" si="1"/>
        <v/>
      </c>
      <c r="F44" s="165" t="str">
        <f t="shared" si="2"/>
        <v/>
      </c>
      <c r="G44" s="165" t="str">
        <f t="shared" si="3"/>
        <v/>
      </c>
      <c r="H44" s="165" t="str">
        <f t="shared" si="4"/>
        <v/>
      </c>
      <c r="I44" s="165"/>
      <c r="J44" s="171"/>
      <c r="K44" s="170" t="str">
        <f t="shared" si="5"/>
        <v/>
      </c>
      <c r="L44" s="389" t="str">
        <f t="shared" si="6"/>
        <v/>
      </c>
      <c r="M44" s="390"/>
      <c r="N44" s="169" t="str">
        <f t="shared" si="9"/>
        <v/>
      </c>
      <c r="O44" s="266" t="str">
        <f t="shared" si="7"/>
        <v/>
      </c>
      <c r="P44" s="270" t="str">
        <f t="shared" si="10"/>
        <v/>
      </c>
      <c r="Q44" s="391"/>
      <c r="R44" s="392"/>
      <c r="S44" s="393"/>
      <c r="T44" s="394"/>
      <c r="U44" s="395"/>
      <c r="V44" s="396"/>
      <c r="W44" s="120"/>
      <c r="X44" s="115"/>
      <c r="Y44" s="112"/>
      <c r="AH44" s="263"/>
    </row>
    <row r="45" spans="2:34" s="79" customFormat="1" ht="20.100000000000001" customHeight="1">
      <c r="B45" s="229"/>
      <c r="C45" s="165" t="str">
        <f t="shared" si="0"/>
        <v/>
      </c>
      <c r="D45" s="165" t="str">
        <f t="shared" si="8"/>
        <v/>
      </c>
      <c r="E45" s="165" t="str">
        <f t="shared" si="1"/>
        <v/>
      </c>
      <c r="F45" s="165" t="str">
        <f t="shared" si="2"/>
        <v/>
      </c>
      <c r="G45" s="165" t="str">
        <f t="shared" si="3"/>
        <v/>
      </c>
      <c r="H45" s="165" t="str">
        <f t="shared" si="4"/>
        <v/>
      </c>
      <c r="I45" s="165"/>
      <c r="J45" s="171"/>
      <c r="K45" s="170" t="str">
        <f t="shared" si="5"/>
        <v/>
      </c>
      <c r="L45" s="389" t="str">
        <f t="shared" si="6"/>
        <v/>
      </c>
      <c r="M45" s="390"/>
      <c r="N45" s="169" t="str">
        <f t="shared" si="9"/>
        <v/>
      </c>
      <c r="O45" s="266" t="str">
        <f t="shared" si="7"/>
        <v/>
      </c>
      <c r="P45" s="270" t="str">
        <f t="shared" si="10"/>
        <v/>
      </c>
      <c r="Q45" s="391"/>
      <c r="R45" s="392"/>
      <c r="S45" s="393"/>
      <c r="T45" s="394"/>
      <c r="U45" s="395"/>
      <c r="V45" s="396"/>
      <c r="W45" s="120"/>
      <c r="X45" s="115"/>
      <c r="Y45" s="112"/>
      <c r="AH45" s="263"/>
    </row>
    <row r="46" spans="2:34" s="79" customFormat="1" ht="20.100000000000001" customHeight="1">
      <c r="B46" s="318"/>
      <c r="C46" s="319" t="str">
        <f t="shared" si="0"/>
        <v/>
      </c>
      <c r="D46" s="319" t="str">
        <f t="shared" si="8"/>
        <v/>
      </c>
      <c r="E46" s="319" t="str">
        <f t="shared" si="1"/>
        <v/>
      </c>
      <c r="F46" s="319" t="str">
        <f t="shared" si="2"/>
        <v/>
      </c>
      <c r="G46" s="319" t="str">
        <f t="shared" si="3"/>
        <v/>
      </c>
      <c r="H46" s="319" t="str">
        <f t="shared" si="4"/>
        <v/>
      </c>
      <c r="I46" s="319"/>
      <c r="J46" s="177"/>
      <c r="K46" s="320" t="str">
        <f t="shared" si="5"/>
        <v/>
      </c>
      <c r="L46" s="420" t="str">
        <f t="shared" si="6"/>
        <v/>
      </c>
      <c r="M46" s="421"/>
      <c r="N46" s="321" t="str">
        <f t="shared" si="9"/>
        <v/>
      </c>
      <c r="O46" s="322" t="str">
        <f t="shared" si="7"/>
        <v/>
      </c>
      <c r="P46" s="323" t="str">
        <f t="shared" si="10"/>
        <v/>
      </c>
      <c r="Q46" s="414"/>
      <c r="R46" s="415"/>
      <c r="S46" s="416"/>
      <c r="T46" s="394"/>
      <c r="U46" s="395"/>
      <c r="V46" s="396"/>
      <c r="W46" s="120"/>
      <c r="X46" s="115"/>
      <c r="Y46" s="112"/>
      <c r="AH46" s="263"/>
    </row>
    <row r="47" spans="2:34" s="79" customFormat="1" ht="20.100000000000001" customHeight="1">
      <c r="B47" s="330"/>
      <c r="C47" s="319" t="str">
        <f t="shared" si="0"/>
        <v/>
      </c>
      <c r="D47" s="319" t="str">
        <f t="shared" si="8"/>
        <v/>
      </c>
      <c r="E47" s="319" t="str">
        <f t="shared" si="1"/>
        <v/>
      </c>
      <c r="F47" s="319" t="str">
        <f t="shared" si="2"/>
        <v/>
      </c>
      <c r="G47" s="319" t="str">
        <f t="shared" si="3"/>
        <v/>
      </c>
      <c r="H47" s="319" t="str">
        <f t="shared" si="4"/>
        <v/>
      </c>
      <c r="I47" s="319"/>
      <c r="J47" s="319"/>
      <c r="K47" s="320" t="str">
        <f t="shared" ref="K47" si="11">+IF(AA47="",IF(AF47=2,"1 ",""),IF(INT(AA47),INT(AA47),"0"))</f>
        <v/>
      </c>
      <c r="L47" s="420" t="str">
        <f t="shared" ref="L47" si="12">+IF(AA47="","",IF(AA47-INT(AA47),AA47-INT(AA47),""))</f>
        <v/>
      </c>
      <c r="M47" s="421"/>
      <c r="N47" s="331" t="str">
        <f t="shared" si="9"/>
        <v/>
      </c>
      <c r="O47" s="322" t="str">
        <f t="shared" ref="O47" si="13">+IF(AC47="","",IF(INT(AC47),INT(AC47),"0"))</f>
        <v/>
      </c>
      <c r="P47" s="323" t="str">
        <f t="shared" ref="P47" si="14">+IF(AC47="","",IF(AC47-INT(AC47),AC47-INT(AC47),""))</f>
        <v/>
      </c>
      <c r="Q47" s="414"/>
      <c r="R47" s="415"/>
      <c r="S47" s="416"/>
      <c r="T47" s="394"/>
      <c r="U47" s="395"/>
      <c r="V47" s="396"/>
      <c r="W47" s="120"/>
      <c r="X47" s="115"/>
      <c r="Y47" s="112"/>
      <c r="AH47" s="263"/>
    </row>
    <row r="48" spans="2:34" s="79" customFormat="1" ht="20.100000000000001" customHeight="1">
      <c r="B48" s="229"/>
      <c r="C48" s="328" t="str">
        <f t="shared" si="0"/>
        <v/>
      </c>
      <c r="D48" s="328" t="str">
        <f t="shared" si="8"/>
        <v/>
      </c>
      <c r="E48" s="328" t="str">
        <f t="shared" si="1"/>
        <v/>
      </c>
      <c r="F48" s="328" t="str">
        <f t="shared" si="2"/>
        <v/>
      </c>
      <c r="G48" s="328" t="str">
        <f t="shared" si="3"/>
        <v/>
      </c>
      <c r="H48" s="328" t="str">
        <f t="shared" si="4"/>
        <v/>
      </c>
      <c r="I48" s="328"/>
      <c r="J48" s="328"/>
      <c r="K48" s="170" t="str">
        <f t="shared" ref="K48" si="15">+IF(AA48="",IF(AF48=2,"1 ",""),IF(INT(AA48),INT(AA48),"0"))</f>
        <v/>
      </c>
      <c r="L48" s="389" t="str">
        <f t="shared" ref="L48" si="16">+IF(AA48="","",IF(AA48-INT(AA48),AA48-INT(AA48),""))</f>
        <v/>
      </c>
      <c r="M48" s="390"/>
      <c r="N48" s="169" t="str">
        <f t="shared" si="9"/>
        <v/>
      </c>
      <c r="O48" s="273" t="str">
        <f t="shared" ref="O48" si="17">+IF(AC48="","",IF(INT(AC48),INT(AC48),"0"))</f>
        <v/>
      </c>
      <c r="P48" s="276" t="str">
        <f t="shared" ref="P48" si="18">+IF(AC48="","",IF(AC48-INT(AC48),AC48-INT(AC48),""))</f>
        <v/>
      </c>
      <c r="Q48" s="391"/>
      <c r="R48" s="392"/>
      <c r="S48" s="393"/>
      <c r="T48" s="394"/>
      <c r="U48" s="395"/>
      <c r="V48" s="396"/>
      <c r="W48" s="120"/>
      <c r="X48" s="115"/>
      <c r="Y48" s="112"/>
      <c r="AH48" s="263"/>
    </row>
    <row r="49" spans="2:34" s="79" customFormat="1" ht="20.100000000000001" customHeight="1">
      <c r="B49" s="229"/>
      <c r="C49" s="328" t="str">
        <f t="shared" si="0"/>
        <v/>
      </c>
      <c r="D49" s="328" t="str">
        <f t="shared" si="8"/>
        <v/>
      </c>
      <c r="E49" s="328" t="str">
        <f t="shared" si="1"/>
        <v/>
      </c>
      <c r="F49" s="328" t="str">
        <f t="shared" si="2"/>
        <v/>
      </c>
      <c r="G49" s="328" t="str">
        <f t="shared" si="3"/>
        <v/>
      </c>
      <c r="H49" s="328" t="str">
        <f t="shared" si="4"/>
        <v/>
      </c>
      <c r="I49" s="328"/>
      <c r="J49" s="328"/>
      <c r="K49" s="170" t="str">
        <f t="shared" ref="K49" si="19">+IF(AA49="",IF(AF49=2,"1 ",""),IF(INT(AA49),INT(AA49),"0"))</f>
        <v/>
      </c>
      <c r="L49" s="389" t="str">
        <f t="shared" ref="L49" si="20">+IF(AA49="","",IF(AA49-INT(AA49),AA49-INT(AA49),""))</f>
        <v/>
      </c>
      <c r="M49" s="390"/>
      <c r="N49" s="169" t="str">
        <f t="shared" si="9"/>
        <v/>
      </c>
      <c r="O49" s="273" t="str">
        <f t="shared" ref="O49" si="21">+IF(AC49="","",IF(INT(AC49),INT(AC49),"0"))</f>
        <v/>
      </c>
      <c r="P49" s="276" t="str">
        <f t="shared" ref="P49" si="22">+IF(AC49="","",IF(AC49-INT(AC49),AC49-INT(AC49),""))</f>
        <v/>
      </c>
      <c r="Q49" s="391"/>
      <c r="R49" s="392"/>
      <c r="S49" s="393"/>
      <c r="T49" s="394"/>
      <c r="U49" s="395"/>
      <c r="V49" s="396"/>
      <c r="W49" s="120"/>
      <c r="X49" s="115"/>
      <c r="Y49" s="112"/>
      <c r="AH49" s="263"/>
    </row>
    <row r="50" spans="2:34" s="79" customFormat="1" ht="20.100000000000001" customHeight="1">
      <c r="B50" s="228"/>
      <c r="C50" s="165" t="str">
        <f t="shared" si="0"/>
        <v/>
      </c>
      <c r="D50" s="165" t="str">
        <f t="shared" si="8"/>
        <v/>
      </c>
      <c r="E50" s="165" t="str">
        <f t="shared" si="1"/>
        <v/>
      </c>
      <c r="F50" s="165" t="str">
        <f t="shared" si="2"/>
        <v/>
      </c>
      <c r="G50" s="165" t="str">
        <f t="shared" si="3"/>
        <v/>
      </c>
      <c r="H50" s="165" t="str">
        <f t="shared" si="4"/>
        <v/>
      </c>
      <c r="I50" s="165"/>
      <c r="J50" s="165"/>
      <c r="K50" s="332" t="str">
        <f t="shared" ref="K50" si="23">+IF(AA50="",IF(AF50=2,"1 ",""),IF(INT(AA50),INT(AA50),"0"))</f>
        <v/>
      </c>
      <c r="L50" s="431" t="str">
        <f t="shared" ref="L50" si="24">+IF(AA50="","",IF(AA50-INT(AA50),AA50-INT(AA50),""))</f>
        <v/>
      </c>
      <c r="M50" s="432"/>
      <c r="N50" s="329" t="str">
        <f t="shared" si="9"/>
        <v/>
      </c>
      <c r="O50" s="333" t="str">
        <f t="shared" ref="O50" si="25">+IF(AC50="","",IF(INT(AC50),INT(AC50),"0"))</f>
        <v/>
      </c>
      <c r="P50" s="334" t="str">
        <f t="shared" ref="P50" si="26">+IF(AC50="","",IF(AC50-INT(AC50),AC50-INT(AC50),""))</f>
        <v/>
      </c>
      <c r="Q50" s="433"/>
      <c r="R50" s="434"/>
      <c r="S50" s="435"/>
      <c r="T50" s="394"/>
      <c r="U50" s="395"/>
      <c r="V50" s="396"/>
      <c r="W50" s="120"/>
      <c r="X50" s="115"/>
      <c r="Y50" s="112"/>
      <c r="AH50" s="263"/>
    </row>
    <row r="51" spans="2:34" s="79" customFormat="1" ht="20.100000000000001" customHeight="1">
      <c r="B51" s="318"/>
      <c r="C51" s="177" t="str">
        <f t="shared" si="0"/>
        <v/>
      </c>
      <c r="D51" s="177" t="str">
        <f t="shared" si="8"/>
        <v/>
      </c>
      <c r="E51" s="177" t="str">
        <f t="shared" si="1"/>
        <v/>
      </c>
      <c r="F51" s="177" t="str">
        <f t="shared" si="2"/>
        <v/>
      </c>
      <c r="G51" s="177" t="str">
        <f t="shared" si="3"/>
        <v/>
      </c>
      <c r="H51" s="177" t="str">
        <f t="shared" si="4"/>
        <v/>
      </c>
      <c r="I51" s="177"/>
      <c r="J51" s="177"/>
      <c r="K51" s="335" t="str">
        <f t="shared" ref="K51" si="27">+IF(AA51="",IF(AF51=2,"1 ",""),IF(INT(AA51),INT(AA51),"0"))</f>
        <v/>
      </c>
      <c r="L51" s="436" t="str">
        <f t="shared" ref="L51" si="28">+IF(AA51="","",IF(AA51-INT(AA51),AA51-INT(AA51),""))</f>
        <v/>
      </c>
      <c r="M51" s="437"/>
      <c r="N51" s="321" t="str">
        <f t="shared" si="9"/>
        <v/>
      </c>
      <c r="O51" s="336" t="str">
        <f t="shared" ref="O51" si="29">+IF(AC51="","",IF(INT(AC51),INT(AC51),"0"))</f>
        <v/>
      </c>
      <c r="P51" s="337" t="str">
        <f t="shared" ref="P51" si="30">+IF(AC51="","",IF(AC51-INT(AC51),AC51-INT(AC51),""))</f>
        <v/>
      </c>
      <c r="Q51" s="417"/>
      <c r="R51" s="418"/>
      <c r="S51" s="419"/>
      <c r="T51" s="394"/>
      <c r="U51" s="395"/>
      <c r="V51" s="396"/>
      <c r="W51" s="120"/>
      <c r="X51" s="115"/>
      <c r="Y51" s="112"/>
      <c r="AH51" s="263"/>
    </row>
    <row r="52" spans="2:34" s="79" customFormat="1" ht="20.100000000000001" customHeight="1">
      <c r="B52" s="229"/>
      <c r="C52" s="328" t="str">
        <f t="shared" si="0"/>
        <v/>
      </c>
      <c r="D52" s="328" t="str">
        <f t="shared" si="8"/>
        <v/>
      </c>
      <c r="E52" s="328" t="str">
        <f t="shared" si="1"/>
        <v/>
      </c>
      <c r="F52" s="328" t="str">
        <f t="shared" si="2"/>
        <v/>
      </c>
      <c r="G52" s="328" t="str">
        <f t="shared" si="3"/>
        <v/>
      </c>
      <c r="H52" s="328" t="str">
        <f t="shared" si="4"/>
        <v/>
      </c>
      <c r="I52" s="328"/>
      <c r="J52" s="171"/>
      <c r="K52" s="170" t="str">
        <f t="shared" ref="K52:K56" si="31">+IF(AA52="",IF(AF52=2,"1 ",""),IF(INT(AA52),INT(AA52),"0"))</f>
        <v/>
      </c>
      <c r="L52" s="389" t="str">
        <f t="shared" ref="L52:L56" si="32">+IF(AA52="","",IF(AA52-INT(AA52),AA52-INT(AA52),""))</f>
        <v/>
      </c>
      <c r="M52" s="390"/>
      <c r="N52" s="169" t="str">
        <f t="shared" si="9"/>
        <v/>
      </c>
      <c r="O52" s="273" t="str">
        <f t="shared" ref="O52:O56" si="33">+IF(AC52="","",IF(INT(AC52),INT(AC52),"0"))</f>
        <v/>
      </c>
      <c r="P52" s="276" t="str">
        <f t="shared" ref="P52:P56" si="34">+IF(AC52="","",IF(AC52-INT(AC52),AC52-INT(AC52),""))</f>
        <v/>
      </c>
      <c r="Q52" s="391"/>
      <c r="R52" s="392"/>
      <c r="S52" s="393"/>
      <c r="T52" s="394"/>
      <c r="U52" s="395"/>
      <c r="V52" s="396"/>
      <c r="W52" s="120"/>
      <c r="X52" s="115"/>
      <c r="Y52" s="112"/>
      <c r="AH52" s="263"/>
    </row>
    <row r="53" spans="2:34" s="79" customFormat="1" ht="20.100000000000001" customHeight="1">
      <c r="B53" s="229"/>
      <c r="C53" s="328" t="str">
        <f t="shared" si="0"/>
        <v/>
      </c>
      <c r="D53" s="328" t="str">
        <f t="shared" si="8"/>
        <v/>
      </c>
      <c r="E53" s="328" t="str">
        <f t="shared" si="1"/>
        <v/>
      </c>
      <c r="F53" s="328" t="str">
        <f t="shared" si="2"/>
        <v/>
      </c>
      <c r="G53" s="328" t="str">
        <f t="shared" si="3"/>
        <v/>
      </c>
      <c r="H53" s="328" t="str">
        <f t="shared" si="4"/>
        <v/>
      </c>
      <c r="I53" s="328"/>
      <c r="J53" s="171"/>
      <c r="K53" s="170" t="str">
        <f t="shared" si="31"/>
        <v/>
      </c>
      <c r="L53" s="389" t="str">
        <f t="shared" si="32"/>
        <v/>
      </c>
      <c r="M53" s="390"/>
      <c r="N53" s="169" t="str">
        <f t="shared" si="9"/>
        <v/>
      </c>
      <c r="O53" s="273" t="str">
        <f t="shared" si="33"/>
        <v/>
      </c>
      <c r="P53" s="276" t="str">
        <f t="shared" si="34"/>
        <v/>
      </c>
      <c r="Q53" s="391"/>
      <c r="R53" s="392"/>
      <c r="S53" s="393"/>
      <c r="T53" s="394"/>
      <c r="U53" s="395"/>
      <c r="V53" s="396"/>
      <c r="W53" s="120"/>
      <c r="X53" s="115"/>
      <c r="Y53" s="112"/>
      <c r="AH53" s="263"/>
    </row>
    <row r="54" spans="2:34" s="79" customFormat="1" ht="20.100000000000001" customHeight="1">
      <c r="B54" s="229"/>
      <c r="C54" s="328" t="str">
        <f t="shared" si="0"/>
        <v/>
      </c>
      <c r="D54" s="328" t="str">
        <f t="shared" si="8"/>
        <v/>
      </c>
      <c r="E54" s="328" t="str">
        <f t="shared" si="1"/>
        <v/>
      </c>
      <c r="F54" s="328" t="str">
        <f t="shared" si="2"/>
        <v/>
      </c>
      <c r="G54" s="328" t="str">
        <f t="shared" si="3"/>
        <v/>
      </c>
      <c r="H54" s="328" t="str">
        <f t="shared" si="4"/>
        <v/>
      </c>
      <c r="I54" s="328"/>
      <c r="J54" s="171"/>
      <c r="K54" s="170" t="str">
        <f t="shared" si="31"/>
        <v/>
      </c>
      <c r="L54" s="389" t="str">
        <f t="shared" si="32"/>
        <v/>
      </c>
      <c r="M54" s="390"/>
      <c r="N54" s="169" t="str">
        <f t="shared" si="9"/>
        <v/>
      </c>
      <c r="O54" s="273" t="str">
        <f t="shared" si="33"/>
        <v/>
      </c>
      <c r="P54" s="276" t="str">
        <f t="shared" si="34"/>
        <v/>
      </c>
      <c r="Q54" s="391"/>
      <c r="R54" s="392"/>
      <c r="S54" s="393"/>
      <c r="T54" s="394"/>
      <c r="U54" s="395"/>
      <c r="V54" s="396"/>
      <c r="W54" s="120"/>
      <c r="X54" s="115"/>
      <c r="Y54" s="112"/>
      <c r="AH54" s="263"/>
    </row>
    <row r="55" spans="2:34" s="79" customFormat="1" ht="20.100000000000001" customHeight="1">
      <c r="B55" s="229"/>
      <c r="C55" s="328" t="str">
        <f t="shared" si="0"/>
        <v/>
      </c>
      <c r="D55" s="328" t="str">
        <f t="shared" si="8"/>
        <v/>
      </c>
      <c r="E55" s="328" t="str">
        <f t="shared" si="1"/>
        <v/>
      </c>
      <c r="F55" s="328" t="str">
        <f t="shared" si="2"/>
        <v/>
      </c>
      <c r="G55" s="328" t="str">
        <f t="shared" si="3"/>
        <v/>
      </c>
      <c r="H55" s="328" t="str">
        <f t="shared" si="4"/>
        <v/>
      </c>
      <c r="I55" s="328"/>
      <c r="J55" s="171"/>
      <c r="K55" s="170" t="str">
        <f t="shared" si="31"/>
        <v/>
      </c>
      <c r="L55" s="389" t="str">
        <f t="shared" si="32"/>
        <v/>
      </c>
      <c r="M55" s="390"/>
      <c r="N55" s="169" t="str">
        <f t="shared" si="9"/>
        <v/>
      </c>
      <c r="O55" s="273" t="str">
        <f t="shared" si="33"/>
        <v/>
      </c>
      <c r="P55" s="276" t="str">
        <f t="shared" si="34"/>
        <v/>
      </c>
      <c r="Q55" s="391"/>
      <c r="R55" s="392"/>
      <c r="S55" s="393"/>
      <c r="T55" s="394"/>
      <c r="U55" s="395"/>
      <c r="V55" s="396"/>
      <c r="W55" s="120"/>
      <c r="X55" s="115"/>
      <c r="Y55" s="112"/>
      <c r="AH55" s="263"/>
    </row>
    <row r="56" spans="2:34" s="79" customFormat="1" ht="20.100000000000001" customHeight="1" thickBot="1">
      <c r="B56" s="230"/>
      <c r="C56" s="173" t="str">
        <f t="shared" si="0"/>
        <v/>
      </c>
      <c r="D56" s="173" t="str">
        <f t="shared" si="8"/>
        <v/>
      </c>
      <c r="E56" s="173" t="str">
        <f t="shared" si="1"/>
        <v/>
      </c>
      <c r="F56" s="173" t="str">
        <f t="shared" si="2"/>
        <v/>
      </c>
      <c r="G56" s="173" t="str">
        <f t="shared" si="3"/>
        <v/>
      </c>
      <c r="H56" s="173" t="str">
        <f t="shared" si="4"/>
        <v/>
      </c>
      <c r="I56" s="173"/>
      <c r="J56" s="173"/>
      <c r="K56" s="324" t="str">
        <f t="shared" si="31"/>
        <v/>
      </c>
      <c r="L56" s="397" t="str">
        <f t="shared" si="32"/>
        <v/>
      </c>
      <c r="M56" s="398"/>
      <c r="N56" s="174" t="str">
        <f t="shared" si="9"/>
        <v/>
      </c>
      <c r="O56" s="325" t="str">
        <f t="shared" si="33"/>
        <v/>
      </c>
      <c r="P56" s="326" t="str">
        <f t="shared" si="34"/>
        <v/>
      </c>
      <c r="Q56" s="399"/>
      <c r="R56" s="400"/>
      <c r="S56" s="401"/>
      <c r="T56" s="402"/>
      <c r="U56" s="403"/>
      <c r="V56" s="404"/>
      <c r="W56" s="120"/>
      <c r="X56" s="115"/>
      <c r="Y56" s="112"/>
      <c r="AH56" s="263"/>
    </row>
    <row r="57" spans="2:34" s="79" customFormat="1" ht="20.100000000000001" customHeight="1">
      <c r="B57" s="177"/>
      <c r="C57" s="177"/>
      <c r="D57" s="177"/>
      <c r="E57" s="177"/>
      <c r="F57" s="177"/>
      <c r="G57" s="177"/>
      <c r="H57" s="177"/>
      <c r="I57" s="177"/>
      <c r="J57" s="177"/>
      <c r="K57" s="314"/>
      <c r="L57" s="315"/>
      <c r="M57" s="315"/>
      <c r="N57" s="316"/>
      <c r="O57" s="178"/>
      <c r="P57" s="315"/>
      <c r="Q57" s="178"/>
      <c r="R57" s="317"/>
      <c r="S57" s="317"/>
      <c r="T57" s="277"/>
      <c r="U57" s="277"/>
      <c r="V57" s="277"/>
      <c r="W57" s="120"/>
      <c r="X57" s="115"/>
      <c r="Y57" s="112"/>
      <c r="AH57" s="263"/>
    </row>
    <row r="58" spans="2:34" s="79" customFormat="1" ht="20.100000000000001" customHeight="1">
      <c r="B58" s="177"/>
      <c r="C58" s="177"/>
      <c r="D58" s="177"/>
      <c r="E58" s="177"/>
      <c r="F58" s="177"/>
      <c r="G58" s="177"/>
      <c r="H58" s="177"/>
      <c r="I58" s="177"/>
      <c r="J58" s="177"/>
      <c r="K58" s="314"/>
      <c r="L58" s="315"/>
      <c r="M58" s="315"/>
      <c r="N58" s="316"/>
      <c r="O58" s="178"/>
      <c r="P58" s="315"/>
      <c r="Q58" s="178"/>
      <c r="R58" s="317"/>
      <c r="S58" s="317"/>
      <c r="T58" s="277"/>
      <c r="U58" s="277"/>
      <c r="V58" s="277"/>
      <c r="W58" s="120"/>
      <c r="X58" s="115"/>
      <c r="Y58" s="112"/>
      <c r="AH58" s="263"/>
    </row>
    <row r="59" spans="2:34" s="79" customFormat="1" ht="15.75" customHeight="1" thickBot="1">
      <c r="B59" s="83"/>
      <c r="C59" s="83"/>
      <c r="D59" s="83"/>
      <c r="E59" s="83"/>
      <c r="F59" s="83"/>
      <c r="G59" s="83"/>
      <c r="H59" s="83"/>
      <c r="I59" s="83"/>
      <c r="J59" s="83"/>
      <c r="K59" s="84"/>
      <c r="L59" s="85"/>
      <c r="M59" s="85"/>
      <c r="N59" s="85"/>
      <c r="O59" s="85"/>
      <c r="P59" s="85"/>
      <c r="Q59" s="85"/>
      <c r="R59" s="85"/>
      <c r="S59" s="85"/>
      <c r="T59" s="85"/>
      <c r="U59" s="85"/>
      <c r="V59" s="85"/>
      <c r="X59" s="115"/>
      <c r="Y59" s="112"/>
      <c r="AH59" s="263"/>
    </row>
    <row r="60" spans="2:34" customFormat="1" ht="20.100000000000001" customHeight="1" thickBot="1">
      <c r="B60" s="209"/>
      <c r="C60" s="427" t="s">
        <v>284</v>
      </c>
      <c r="D60" s="427"/>
      <c r="E60" s="427"/>
      <c r="F60" s="427"/>
      <c r="G60" s="427"/>
      <c r="H60" s="427"/>
      <c r="I60" s="427"/>
      <c r="J60" s="428"/>
      <c r="K60" s="429" t="s">
        <v>182</v>
      </c>
      <c r="L60" s="427"/>
      <c r="M60" s="428"/>
      <c r="N60" s="268" t="s">
        <v>180</v>
      </c>
      <c r="O60" s="429" t="s">
        <v>129</v>
      </c>
      <c r="P60" s="428"/>
      <c r="Q60" s="429" t="s">
        <v>130</v>
      </c>
      <c r="R60" s="427"/>
      <c r="S60" s="427"/>
      <c r="T60" s="429" t="s">
        <v>282</v>
      </c>
      <c r="U60" s="427"/>
      <c r="V60" s="430"/>
      <c r="X60" s="113"/>
      <c r="Y60" s="110"/>
      <c r="AH60" s="263"/>
    </row>
    <row r="61" spans="2:34" ht="20.100000000000001" customHeight="1">
      <c r="B61" s="210"/>
      <c r="C61" s="165" t="str">
        <f t="shared" ref="C61:C85" si="35">IF($AE61=1,IF($Y61="","",IF($Y61="直接工事費","直接工事費計",IF(RIGHT($Y61, 2) = "積上", IF($Y61="一般管理費積上", $Y61, IF($Y61="現場管理費積上", $Y61, LEFT($Y61, LEN($Y61) - 2))), IF($Y61="共通仮設費率額","共通仮設費(率分)", IF($Y61="契約保証費","一般管理費(契約保証費)",IF($Y61="工事価格","工事価格",IF($Y61="工事合計","工事合計",$Y61))))))),"")</f>
        <v/>
      </c>
      <c r="D61" s="165" t="str">
        <f t="shared" ref="D61:D83" si="36">IF($AE61=2,IF($Y61="","",$Y61),"")</f>
        <v/>
      </c>
      <c r="E61" s="165" t="str">
        <f t="shared" ref="E61:E83" si="37">IF($AE61=3,IF($Y61="","",$Y61),"")</f>
        <v/>
      </c>
      <c r="F61" s="165" t="str">
        <f t="shared" ref="F61:F83" si="38">IF($AE61=4,IF($Y61="","",$Y61),"")</f>
        <v/>
      </c>
      <c r="G61" s="165" t="str">
        <f t="shared" ref="G61:G83" si="39">IF($AE61=5,IF($Y61="","",$Y61),"")</f>
        <v/>
      </c>
      <c r="H61" s="165" t="str">
        <f t="shared" ref="H61:H83" si="40">IF($AE61=6,IF($Y61="","",$Y61),"")</f>
        <v/>
      </c>
      <c r="I61" s="165"/>
      <c r="J61" s="165"/>
      <c r="K61" s="269" t="str">
        <f t="shared" ref="K61:K84" si="41">+IF(AA61="",IF(AF61=2,"1",""),IF(INT(AA61),INT(AA61),"0"))</f>
        <v/>
      </c>
      <c r="L61" s="422" t="str">
        <f t="shared" ref="L61:L84" si="42">+IF(AA61="","",IF(AA61-INT(AA61),AA61-INT(AA61),""))</f>
        <v/>
      </c>
      <c r="M61" s="423"/>
      <c r="N61" s="166" t="str">
        <f t="shared" ref="N61:N85" si="43">IF($AB61="",IF($AF61=2,"式",""),$AB61)</f>
        <v/>
      </c>
      <c r="O61" s="269" t="str">
        <f t="shared" ref="O61:O84" si="44">+IF(AC61="","",IF(INT(AC61),INT(AC61),"0"))</f>
        <v/>
      </c>
      <c r="P61" s="271" t="str">
        <f>+IF(AC61="","",IF(AC61-INT(AC61),AC61-INT(AC61),""))</f>
        <v/>
      </c>
      <c r="Q61" s="424"/>
      <c r="R61" s="425"/>
      <c r="S61" s="426"/>
      <c r="T61" s="394"/>
      <c r="U61" s="395"/>
      <c r="V61" s="396"/>
      <c r="AH61" s="263"/>
    </row>
    <row r="62" spans="2:34" s="79" customFormat="1" ht="20.100000000000001" customHeight="1">
      <c r="B62" s="210"/>
      <c r="C62" s="165" t="str">
        <f t="shared" si="35"/>
        <v/>
      </c>
      <c r="D62" s="165" t="str">
        <f t="shared" si="36"/>
        <v/>
      </c>
      <c r="E62" s="165" t="str">
        <f t="shared" si="37"/>
        <v/>
      </c>
      <c r="F62" s="165" t="str">
        <f t="shared" si="38"/>
        <v/>
      </c>
      <c r="G62" s="165" t="str">
        <f t="shared" si="39"/>
        <v/>
      </c>
      <c r="H62" s="165" t="str">
        <f t="shared" si="40"/>
        <v/>
      </c>
      <c r="I62" s="165"/>
      <c r="J62" s="165"/>
      <c r="K62" s="266" t="str">
        <f t="shared" si="41"/>
        <v/>
      </c>
      <c r="L62" s="410" t="str">
        <f t="shared" si="42"/>
        <v/>
      </c>
      <c r="M62" s="411"/>
      <c r="N62" s="169" t="str">
        <f t="shared" si="43"/>
        <v/>
      </c>
      <c r="O62" s="266" t="str">
        <f t="shared" si="44"/>
        <v/>
      </c>
      <c r="P62" s="267" t="str">
        <f t="shared" ref="P62:P84" si="45">+IF(AC62="","",IF(AC62-INT(AC62),AC62-INT(AC62),""))</f>
        <v/>
      </c>
      <c r="Q62" s="391"/>
      <c r="R62" s="392"/>
      <c r="S62" s="393"/>
      <c r="T62" s="394"/>
      <c r="U62" s="395"/>
      <c r="V62" s="396"/>
      <c r="X62" s="115"/>
      <c r="Y62" s="112"/>
      <c r="AH62" s="263"/>
    </row>
    <row r="63" spans="2:34" s="79" customFormat="1" ht="20.100000000000001" customHeight="1">
      <c r="B63" s="211"/>
      <c r="C63" s="165" t="str">
        <f t="shared" si="35"/>
        <v/>
      </c>
      <c r="D63" s="165" t="str">
        <f t="shared" si="36"/>
        <v/>
      </c>
      <c r="E63" s="165" t="str">
        <f t="shared" si="37"/>
        <v/>
      </c>
      <c r="F63" s="165" t="str">
        <f t="shared" si="38"/>
        <v/>
      </c>
      <c r="G63" s="165" t="str">
        <f t="shared" si="39"/>
        <v/>
      </c>
      <c r="H63" s="165" t="str">
        <f t="shared" si="40"/>
        <v/>
      </c>
      <c r="I63" s="165"/>
      <c r="J63" s="171"/>
      <c r="K63" s="266" t="str">
        <f t="shared" si="41"/>
        <v/>
      </c>
      <c r="L63" s="410" t="str">
        <f t="shared" si="42"/>
        <v/>
      </c>
      <c r="M63" s="411"/>
      <c r="N63" s="169" t="str">
        <f t="shared" si="43"/>
        <v/>
      </c>
      <c r="O63" s="266" t="str">
        <f t="shared" si="44"/>
        <v/>
      </c>
      <c r="P63" s="267" t="str">
        <f t="shared" si="45"/>
        <v/>
      </c>
      <c r="Q63" s="391"/>
      <c r="R63" s="392"/>
      <c r="S63" s="393"/>
      <c r="T63" s="394"/>
      <c r="U63" s="395"/>
      <c r="V63" s="396"/>
      <c r="X63" s="115"/>
      <c r="Y63" s="112"/>
      <c r="AH63" s="263"/>
    </row>
    <row r="64" spans="2:34" s="79" customFormat="1" ht="20.100000000000001" customHeight="1">
      <c r="B64" s="211"/>
      <c r="C64" s="165" t="str">
        <f t="shared" si="35"/>
        <v/>
      </c>
      <c r="D64" s="165" t="str">
        <f t="shared" si="36"/>
        <v/>
      </c>
      <c r="E64" s="165" t="str">
        <f t="shared" si="37"/>
        <v/>
      </c>
      <c r="F64" s="165" t="str">
        <f t="shared" si="38"/>
        <v/>
      </c>
      <c r="G64" s="165" t="str">
        <f t="shared" si="39"/>
        <v/>
      </c>
      <c r="H64" s="165" t="str">
        <f t="shared" si="40"/>
        <v/>
      </c>
      <c r="I64" s="165"/>
      <c r="J64" s="171"/>
      <c r="K64" s="266" t="str">
        <f t="shared" si="41"/>
        <v/>
      </c>
      <c r="L64" s="410" t="str">
        <f t="shared" si="42"/>
        <v/>
      </c>
      <c r="M64" s="411"/>
      <c r="N64" s="169" t="str">
        <f t="shared" si="43"/>
        <v/>
      </c>
      <c r="O64" s="266" t="str">
        <f t="shared" si="44"/>
        <v/>
      </c>
      <c r="P64" s="267" t="str">
        <f t="shared" si="45"/>
        <v/>
      </c>
      <c r="Q64" s="391"/>
      <c r="R64" s="392"/>
      <c r="S64" s="393"/>
      <c r="T64" s="394"/>
      <c r="U64" s="395"/>
      <c r="V64" s="396"/>
      <c r="X64" s="115"/>
      <c r="Y64" s="112"/>
      <c r="AH64" s="263"/>
    </row>
    <row r="65" spans="2:34" s="79" customFormat="1" ht="20.100000000000001" customHeight="1">
      <c r="B65" s="211"/>
      <c r="C65" s="165" t="str">
        <f t="shared" si="35"/>
        <v/>
      </c>
      <c r="D65" s="165" t="str">
        <f t="shared" si="36"/>
        <v/>
      </c>
      <c r="E65" s="165" t="str">
        <f t="shared" si="37"/>
        <v/>
      </c>
      <c r="F65" s="165" t="str">
        <f t="shared" si="38"/>
        <v/>
      </c>
      <c r="G65" s="165" t="str">
        <f t="shared" si="39"/>
        <v/>
      </c>
      <c r="H65" s="165" t="str">
        <f t="shared" si="40"/>
        <v/>
      </c>
      <c r="I65" s="165"/>
      <c r="J65" s="171"/>
      <c r="K65" s="266" t="str">
        <f t="shared" si="41"/>
        <v/>
      </c>
      <c r="L65" s="410" t="str">
        <f t="shared" si="42"/>
        <v/>
      </c>
      <c r="M65" s="411"/>
      <c r="N65" s="169" t="str">
        <f t="shared" si="43"/>
        <v/>
      </c>
      <c r="O65" s="266" t="str">
        <f t="shared" si="44"/>
        <v/>
      </c>
      <c r="P65" s="267" t="str">
        <f t="shared" si="45"/>
        <v/>
      </c>
      <c r="Q65" s="391"/>
      <c r="R65" s="392"/>
      <c r="S65" s="393"/>
      <c r="T65" s="394"/>
      <c r="U65" s="395"/>
      <c r="V65" s="396"/>
      <c r="X65" s="115"/>
      <c r="Y65" s="112"/>
      <c r="AH65" s="263"/>
    </row>
    <row r="66" spans="2:34" s="79" customFormat="1" ht="20.100000000000001" customHeight="1">
      <c r="B66" s="211"/>
      <c r="C66" s="165" t="str">
        <f t="shared" si="35"/>
        <v/>
      </c>
      <c r="D66" s="165" t="str">
        <f t="shared" si="36"/>
        <v/>
      </c>
      <c r="E66" s="165" t="str">
        <f t="shared" si="37"/>
        <v/>
      </c>
      <c r="F66" s="165" t="str">
        <f t="shared" si="38"/>
        <v/>
      </c>
      <c r="G66" s="165" t="str">
        <f t="shared" si="39"/>
        <v/>
      </c>
      <c r="H66" s="165" t="str">
        <f t="shared" si="40"/>
        <v/>
      </c>
      <c r="I66" s="165"/>
      <c r="J66" s="171"/>
      <c r="K66" s="266" t="str">
        <f t="shared" si="41"/>
        <v/>
      </c>
      <c r="L66" s="410" t="str">
        <f t="shared" si="42"/>
        <v/>
      </c>
      <c r="M66" s="411"/>
      <c r="N66" s="169" t="str">
        <f t="shared" si="43"/>
        <v/>
      </c>
      <c r="O66" s="266" t="str">
        <f t="shared" si="44"/>
        <v/>
      </c>
      <c r="P66" s="267" t="str">
        <f t="shared" si="45"/>
        <v/>
      </c>
      <c r="Q66" s="391"/>
      <c r="R66" s="392"/>
      <c r="S66" s="393"/>
      <c r="T66" s="394"/>
      <c r="U66" s="395"/>
      <c r="V66" s="396"/>
      <c r="X66" s="115"/>
      <c r="Y66" s="112"/>
      <c r="AH66" s="263"/>
    </row>
    <row r="67" spans="2:34" s="79" customFormat="1" ht="20.100000000000001" customHeight="1">
      <c r="B67" s="211"/>
      <c r="C67" s="165" t="str">
        <f t="shared" si="35"/>
        <v/>
      </c>
      <c r="D67" s="165" t="str">
        <f t="shared" si="36"/>
        <v/>
      </c>
      <c r="E67" s="165" t="str">
        <f t="shared" si="37"/>
        <v/>
      </c>
      <c r="F67" s="165" t="str">
        <f t="shared" si="38"/>
        <v/>
      </c>
      <c r="G67" s="165" t="str">
        <f t="shared" si="39"/>
        <v/>
      </c>
      <c r="H67" s="165" t="str">
        <f t="shared" si="40"/>
        <v/>
      </c>
      <c r="I67" s="165"/>
      <c r="J67" s="171"/>
      <c r="K67" s="266" t="str">
        <f t="shared" si="41"/>
        <v/>
      </c>
      <c r="L67" s="410" t="str">
        <f t="shared" si="42"/>
        <v/>
      </c>
      <c r="M67" s="411"/>
      <c r="N67" s="169" t="str">
        <f t="shared" si="43"/>
        <v/>
      </c>
      <c r="O67" s="266" t="str">
        <f t="shared" si="44"/>
        <v/>
      </c>
      <c r="P67" s="267" t="str">
        <f t="shared" si="45"/>
        <v/>
      </c>
      <c r="Q67" s="391"/>
      <c r="R67" s="392"/>
      <c r="S67" s="393"/>
      <c r="T67" s="394"/>
      <c r="U67" s="395"/>
      <c r="V67" s="396"/>
      <c r="X67" s="115"/>
      <c r="Y67" s="112"/>
      <c r="AH67" s="263"/>
    </row>
    <row r="68" spans="2:34" ht="20.100000000000001" customHeight="1">
      <c r="B68" s="210"/>
      <c r="C68" s="165" t="str">
        <f t="shared" si="35"/>
        <v/>
      </c>
      <c r="D68" s="165" t="str">
        <f t="shared" si="36"/>
        <v/>
      </c>
      <c r="E68" s="165" t="str">
        <f t="shared" si="37"/>
        <v/>
      </c>
      <c r="F68" s="165" t="str">
        <f t="shared" si="38"/>
        <v/>
      </c>
      <c r="G68" s="165" t="str">
        <f t="shared" si="39"/>
        <v/>
      </c>
      <c r="H68" s="165" t="str">
        <f t="shared" si="40"/>
        <v/>
      </c>
      <c r="I68" s="165"/>
      <c r="J68" s="165"/>
      <c r="K68" s="266" t="str">
        <f t="shared" si="41"/>
        <v/>
      </c>
      <c r="L68" s="410" t="str">
        <f t="shared" si="42"/>
        <v/>
      </c>
      <c r="M68" s="411"/>
      <c r="N68" s="169" t="str">
        <f t="shared" si="43"/>
        <v/>
      </c>
      <c r="O68" s="266" t="str">
        <f t="shared" si="44"/>
        <v/>
      </c>
      <c r="P68" s="267" t="str">
        <f t="shared" si="45"/>
        <v/>
      </c>
      <c r="Q68" s="391"/>
      <c r="R68" s="392"/>
      <c r="S68" s="393"/>
      <c r="T68" s="394"/>
      <c r="U68" s="395"/>
      <c r="V68" s="396"/>
      <c r="AH68" s="263"/>
    </row>
    <row r="69" spans="2:34" s="79" customFormat="1" ht="20.100000000000001" customHeight="1">
      <c r="B69" s="210"/>
      <c r="C69" s="165" t="str">
        <f t="shared" si="35"/>
        <v/>
      </c>
      <c r="D69" s="165" t="str">
        <f t="shared" si="36"/>
        <v/>
      </c>
      <c r="E69" s="165" t="str">
        <f t="shared" si="37"/>
        <v/>
      </c>
      <c r="F69" s="165" t="str">
        <f t="shared" si="38"/>
        <v/>
      </c>
      <c r="G69" s="165" t="str">
        <f t="shared" si="39"/>
        <v/>
      </c>
      <c r="H69" s="165" t="str">
        <f t="shared" si="40"/>
        <v/>
      </c>
      <c r="I69" s="165"/>
      <c r="J69" s="165"/>
      <c r="K69" s="266" t="str">
        <f t="shared" si="41"/>
        <v/>
      </c>
      <c r="L69" s="410" t="str">
        <f t="shared" si="42"/>
        <v/>
      </c>
      <c r="M69" s="411"/>
      <c r="N69" s="169" t="str">
        <f t="shared" si="43"/>
        <v/>
      </c>
      <c r="O69" s="266" t="str">
        <f t="shared" si="44"/>
        <v/>
      </c>
      <c r="P69" s="267" t="str">
        <f t="shared" si="45"/>
        <v/>
      </c>
      <c r="Q69" s="391"/>
      <c r="R69" s="392"/>
      <c r="S69" s="393"/>
      <c r="T69" s="394"/>
      <c r="U69" s="395"/>
      <c r="V69" s="396"/>
      <c r="X69" s="115"/>
      <c r="Y69" s="112"/>
      <c r="AH69" s="263"/>
    </row>
    <row r="70" spans="2:34" s="79" customFormat="1" ht="20.100000000000001" customHeight="1">
      <c r="B70" s="211"/>
      <c r="C70" s="165" t="str">
        <f t="shared" si="35"/>
        <v/>
      </c>
      <c r="D70" s="165" t="str">
        <f t="shared" si="36"/>
        <v/>
      </c>
      <c r="E70" s="165" t="str">
        <f t="shared" si="37"/>
        <v/>
      </c>
      <c r="F70" s="165" t="str">
        <f t="shared" si="38"/>
        <v/>
      </c>
      <c r="G70" s="165" t="str">
        <f t="shared" si="39"/>
        <v/>
      </c>
      <c r="H70" s="165" t="str">
        <f t="shared" si="40"/>
        <v/>
      </c>
      <c r="I70" s="165"/>
      <c r="J70" s="171"/>
      <c r="K70" s="266" t="str">
        <f t="shared" si="41"/>
        <v/>
      </c>
      <c r="L70" s="410" t="str">
        <f t="shared" si="42"/>
        <v/>
      </c>
      <c r="M70" s="411"/>
      <c r="N70" s="169" t="str">
        <f t="shared" si="43"/>
        <v/>
      </c>
      <c r="O70" s="266" t="str">
        <f t="shared" si="44"/>
        <v/>
      </c>
      <c r="P70" s="267" t="str">
        <f t="shared" si="45"/>
        <v/>
      </c>
      <c r="Q70" s="391"/>
      <c r="R70" s="392"/>
      <c r="S70" s="393"/>
      <c r="T70" s="394"/>
      <c r="U70" s="395"/>
      <c r="V70" s="396"/>
      <c r="X70" s="115"/>
      <c r="Y70" s="112"/>
      <c r="AH70" s="263"/>
    </row>
    <row r="71" spans="2:34" s="79" customFormat="1" ht="20.100000000000001" customHeight="1">
      <c r="B71" s="211"/>
      <c r="C71" s="165" t="str">
        <f t="shared" si="35"/>
        <v/>
      </c>
      <c r="D71" s="165" t="str">
        <f t="shared" si="36"/>
        <v/>
      </c>
      <c r="E71" s="165" t="str">
        <f t="shared" si="37"/>
        <v/>
      </c>
      <c r="F71" s="165" t="str">
        <f t="shared" si="38"/>
        <v/>
      </c>
      <c r="G71" s="165" t="str">
        <f t="shared" si="39"/>
        <v/>
      </c>
      <c r="H71" s="165" t="str">
        <f t="shared" si="40"/>
        <v/>
      </c>
      <c r="I71" s="165"/>
      <c r="J71" s="171"/>
      <c r="K71" s="266" t="str">
        <f t="shared" si="41"/>
        <v/>
      </c>
      <c r="L71" s="410" t="str">
        <f t="shared" si="42"/>
        <v/>
      </c>
      <c r="M71" s="411"/>
      <c r="N71" s="169" t="str">
        <f t="shared" si="43"/>
        <v/>
      </c>
      <c r="O71" s="266" t="str">
        <f t="shared" si="44"/>
        <v/>
      </c>
      <c r="P71" s="267" t="str">
        <f t="shared" si="45"/>
        <v/>
      </c>
      <c r="Q71" s="391"/>
      <c r="R71" s="392"/>
      <c r="S71" s="393"/>
      <c r="T71" s="394"/>
      <c r="U71" s="395"/>
      <c r="V71" s="396"/>
      <c r="X71" s="115"/>
      <c r="Y71" s="112"/>
      <c r="AH71" s="263"/>
    </row>
    <row r="72" spans="2:34" s="79" customFormat="1" ht="20.100000000000001" customHeight="1">
      <c r="B72" s="211"/>
      <c r="C72" s="165" t="str">
        <f t="shared" si="35"/>
        <v/>
      </c>
      <c r="D72" s="165" t="str">
        <f t="shared" si="36"/>
        <v/>
      </c>
      <c r="E72" s="165" t="str">
        <f t="shared" si="37"/>
        <v/>
      </c>
      <c r="F72" s="165" t="str">
        <f t="shared" si="38"/>
        <v/>
      </c>
      <c r="G72" s="165" t="str">
        <f t="shared" si="39"/>
        <v/>
      </c>
      <c r="H72" s="165" t="str">
        <f t="shared" si="40"/>
        <v/>
      </c>
      <c r="I72" s="165"/>
      <c r="J72" s="171"/>
      <c r="K72" s="266" t="str">
        <f t="shared" si="41"/>
        <v/>
      </c>
      <c r="L72" s="410" t="str">
        <f t="shared" si="42"/>
        <v/>
      </c>
      <c r="M72" s="411"/>
      <c r="N72" s="169" t="str">
        <f t="shared" si="43"/>
        <v/>
      </c>
      <c r="O72" s="266" t="str">
        <f t="shared" si="44"/>
        <v/>
      </c>
      <c r="P72" s="267" t="str">
        <f t="shared" si="45"/>
        <v/>
      </c>
      <c r="Q72" s="391"/>
      <c r="R72" s="392"/>
      <c r="S72" s="393"/>
      <c r="T72" s="394"/>
      <c r="U72" s="395"/>
      <c r="V72" s="396"/>
      <c r="X72" s="115"/>
      <c r="Y72" s="112"/>
      <c r="AH72" s="263"/>
    </row>
    <row r="73" spans="2:34" ht="20.100000000000001" customHeight="1">
      <c r="B73" s="210"/>
      <c r="C73" s="165" t="str">
        <f t="shared" si="35"/>
        <v/>
      </c>
      <c r="D73" s="165" t="str">
        <f t="shared" si="36"/>
        <v/>
      </c>
      <c r="E73" s="165" t="str">
        <f t="shared" si="37"/>
        <v/>
      </c>
      <c r="F73" s="165" t="str">
        <f t="shared" si="38"/>
        <v/>
      </c>
      <c r="G73" s="165" t="str">
        <f t="shared" si="39"/>
        <v/>
      </c>
      <c r="H73" s="165" t="str">
        <f t="shared" si="40"/>
        <v/>
      </c>
      <c r="I73" s="165"/>
      <c r="J73" s="165"/>
      <c r="K73" s="266" t="str">
        <f t="shared" si="41"/>
        <v/>
      </c>
      <c r="L73" s="410" t="str">
        <f t="shared" si="42"/>
        <v/>
      </c>
      <c r="M73" s="411"/>
      <c r="N73" s="169" t="str">
        <f t="shared" si="43"/>
        <v/>
      </c>
      <c r="O73" s="266" t="str">
        <f t="shared" si="44"/>
        <v/>
      </c>
      <c r="P73" s="267" t="str">
        <f t="shared" si="45"/>
        <v/>
      </c>
      <c r="Q73" s="391"/>
      <c r="R73" s="392"/>
      <c r="S73" s="393"/>
      <c r="T73" s="394"/>
      <c r="U73" s="395"/>
      <c r="V73" s="396"/>
      <c r="AH73" s="263"/>
    </row>
    <row r="74" spans="2:34" s="79" customFormat="1" ht="20.100000000000001" customHeight="1">
      <c r="B74" s="211"/>
      <c r="C74" s="165" t="str">
        <f t="shared" si="35"/>
        <v/>
      </c>
      <c r="D74" s="165" t="str">
        <f t="shared" si="36"/>
        <v/>
      </c>
      <c r="E74" s="165" t="str">
        <f t="shared" si="37"/>
        <v/>
      </c>
      <c r="F74" s="165" t="str">
        <f t="shared" si="38"/>
        <v/>
      </c>
      <c r="G74" s="165" t="str">
        <f t="shared" si="39"/>
        <v/>
      </c>
      <c r="H74" s="165" t="str">
        <f t="shared" si="40"/>
        <v/>
      </c>
      <c r="I74" s="165"/>
      <c r="J74" s="171"/>
      <c r="K74" s="266" t="str">
        <f t="shared" si="41"/>
        <v/>
      </c>
      <c r="L74" s="410" t="str">
        <f t="shared" si="42"/>
        <v/>
      </c>
      <c r="M74" s="411"/>
      <c r="N74" s="169" t="str">
        <f t="shared" si="43"/>
        <v/>
      </c>
      <c r="O74" s="266" t="str">
        <f t="shared" si="44"/>
        <v/>
      </c>
      <c r="P74" s="267" t="str">
        <f t="shared" si="45"/>
        <v/>
      </c>
      <c r="Q74" s="391"/>
      <c r="R74" s="392"/>
      <c r="S74" s="393"/>
      <c r="T74" s="394"/>
      <c r="U74" s="395"/>
      <c r="V74" s="396"/>
      <c r="X74" s="115"/>
      <c r="Y74" s="112"/>
      <c r="AH74" s="263"/>
    </row>
    <row r="75" spans="2:34" ht="20.100000000000001" customHeight="1">
      <c r="B75" s="210"/>
      <c r="C75" s="165" t="str">
        <f t="shared" si="35"/>
        <v/>
      </c>
      <c r="D75" s="165" t="str">
        <f t="shared" si="36"/>
        <v/>
      </c>
      <c r="E75" s="165" t="str">
        <f t="shared" si="37"/>
        <v/>
      </c>
      <c r="F75" s="165" t="str">
        <f t="shared" si="38"/>
        <v/>
      </c>
      <c r="G75" s="165" t="str">
        <f t="shared" si="39"/>
        <v/>
      </c>
      <c r="H75" s="165" t="str">
        <f t="shared" si="40"/>
        <v/>
      </c>
      <c r="I75" s="165"/>
      <c r="J75" s="165"/>
      <c r="K75" s="266" t="str">
        <f t="shared" si="41"/>
        <v/>
      </c>
      <c r="L75" s="410" t="str">
        <f t="shared" si="42"/>
        <v/>
      </c>
      <c r="M75" s="411"/>
      <c r="N75" s="169" t="str">
        <f t="shared" si="43"/>
        <v/>
      </c>
      <c r="O75" s="266" t="str">
        <f t="shared" si="44"/>
        <v/>
      </c>
      <c r="P75" s="267" t="str">
        <f t="shared" si="45"/>
        <v/>
      </c>
      <c r="Q75" s="391"/>
      <c r="R75" s="392"/>
      <c r="S75" s="393"/>
      <c r="T75" s="394"/>
      <c r="U75" s="395"/>
      <c r="V75" s="396"/>
      <c r="AH75" s="263"/>
    </row>
    <row r="76" spans="2:34" s="79" customFormat="1" ht="20.100000000000001" customHeight="1">
      <c r="B76" s="211"/>
      <c r="C76" s="165" t="str">
        <f t="shared" si="35"/>
        <v/>
      </c>
      <c r="D76" s="165" t="str">
        <f t="shared" si="36"/>
        <v/>
      </c>
      <c r="E76" s="165" t="str">
        <f t="shared" si="37"/>
        <v/>
      </c>
      <c r="F76" s="165" t="str">
        <f t="shared" si="38"/>
        <v/>
      </c>
      <c r="G76" s="165" t="str">
        <f t="shared" si="39"/>
        <v/>
      </c>
      <c r="H76" s="165" t="str">
        <f t="shared" si="40"/>
        <v/>
      </c>
      <c r="I76" s="165"/>
      <c r="J76" s="171"/>
      <c r="K76" s="266" t="str">
        <f t="shared" si="41"/>
        <v/>
      </c>
      <c r="L76" s="410" t="str">
        <f t="shared" si="42"/>
        <v/>
      </c>
      <c r="M76" s="411"/>
      <c r="N76" s="169" t="str">
        <f t="shared" si="43"/>
        <v/>
      </c>
      <c r="O76" s="266" t="str">
        <f t="shared" si="44"/>
        <v/>
      </c>
      <c r="P76" s="267" t="str">
        <f t="shared" si="45"/>
        <v/>
      </c>
      <c r="Q76" s="391"/>
      <c r="R76" s="392"/>
      <c r="S76" s="393"/>
      <c r="T76" s="394"/>
      <c r="U76" s="395"/>
      <c r="V76" s="396"/>
      <c r="X76" s="115"/>
      <c r="Y76" s="112"/>
      <c r="AH76" s="263"/>
    </row>
    <row r="77" spans="2:34" ht="20.100000000000001" customHeight="1">
      <c r="B77" s="210"/>
      <c r="C77" s="165" t="str">
        <f t="shared" si="35"/>
        <v/>
      </c>
      <c r="D77" s="165" t="str">
        <f t="shared" si="36"/>
        <v/>
      </c>
      <c r="E77" s="165" t="str">
        <f t="shared" si="37"/>
        <v/>
      </c>
      <c r="F77" s="165" t="str">
        <f t="shared" si="38"/>
        <v/>
      </c>
      <c r="G77" s="165" t="str">
        <f t="shared" si="39"/>
        <v/>
      </c>
      <c r="H77" s="165" t="str">
        <f t="shared" si="40"/>
        <v/>
      </c>
      <c r="I77" s="165"/>
      <c r="J77" s="165"/>
      <c r="K77" s="266" t="str">
        <f t="shared" si="41"/>
        <v/>
      </c>
      <c r="L77" s="410" t="str">
        <f t="shared" si="42"/>
        <v/>
      </c>
      <c r="M77" s="411"/>
      <c r="N77" s="169" t="str">
        <f t="shared" si="43"/>
        <v/>
      </c>
      <c r="O77" s="266" t="str">
        <f t="shared" si="44"/>
        <v/>
      </c>
      <c r="P77" s="267" t="str">
        <f t="shared" si="45"/>
        <v/>
      </c>
      <c r="Q77" s="391"/>
      <c r="R77" s="392"/>
      <c r="S77" s="393"/>
      <c r="T77" s="394"/>
      <c r="U77" s="395"/>
      <c r="V77" s="396"/>
      <c r="AH77" s="263"/>
    </row>
    <row r="78" spans="2:34" s="79" customFormat="1" ht="20.100000000000001" customHeight="1">
      <c r="B78" s="211"/>
      <c r="C78" s="165" t="str">
        <f t="shared" si="35"/>
        <v/>
      </c>
      <c r="D78" s="165" t="str">
        <f t="shared" si="36"/>
        <v/>
      </c>
      <c r="E78" s="165" t="str">
        <f t="shared" si="37"/>
        <v/>
      </c>
      <c r="F78" s="165" t="str">
        <f t="shared" si="38"/>
        <v/>
      </c>
      <c r="G78" s="165" t="str">
        <f t="shared" si="39"/>
        <v/>
      </c>
      <c r="H78" s="165" t="str">
        <f t="shared" si="40"/>
        <v/>
      </c>
      <c r="I78" s="165"/>
      <c r="J78" s="171"/>
      <c r="K78" s="266" t="str">
        <f t="shared" si="41"/>
        <v/>
      </c>
      <c r="L78" s="410" t="str">
        <f t="shared" si="42"/>
        <v/>
      </c>
      <c r="M78" s="411"/>
      <c r="N78" s="169" t="str">
        <f t="shared" si="43"/>
        <v/>
      </c>
      <c r="O78" s="266" t="str">
        <f t="shared" si="44"/>
        <v/>
      </c>
      <c r="P78" s="267" t="str">
        <f t="shared" si="45"/>
        <v/>
      </c>
      <c r="Q78" s="391"/>
      <c r="R78" s="392"/>
      <c r="S78" s="393"/>
      <c r="T78" s="394"/>
      <c r="U78" s="395"/>
      <c r="V78" s="396"/>
      <c r="X78" s="115"/>
      <c r="Y78" s="112"/>
      <c r="AH78" s="263"/>
    </row>
    <row r="79" spans="2:34" s="79" customFormat="1" ht="20.100000000000001" customHeight="1">
      <c r="B79" s="211"/>
      <c r="C79" s="165" t="str">
        <f t="shared" si="35"/>
        <v/>
      </c>
      <c r="D79" s="165" t="str">
        <f t="shared" si="36"/>
        <v/>
      </c>
      <c r="E79" s="165" t="str">
        <f t="shared" si="37"/>
        <v/>
      </c>
      <c r="F79" s="165" t="str">
        <f t="shared" si="38"/>
        <v/>
      </c>
      <c r="G79" s="165" t="str">
        <f t="shared" si="39"/>
        <v/>
      </c>
      <c r="H79" s="165" t="str">
        <f t="shared" si="40"/>
        <v/>
      </c>
      <c r="I79" s="165"/>
      <c r="J79" s="171"/>
      <c r="K79" s="266" t="str">
        <f t="shared" si="41"/>
        <v/>
      </c>
      <c r="L79" s="410" t="str">
        <f t="shared" si="42"/>
        <v/>
      </c>
      <c r="M79" s="411"/>
      <c r="N79" s="169" t="str">
        <f t="shared" si="43"/>
        <v/>
      </c>
      <c r="O79" s="266" t="str">
        <f t="shared" si="44"/>
        <v/>
      </c>
      <c r="P79" s="267" t="str">
        <f t="shared" si="45"/>
        <v/>
      </c>
      <c r="Q79" s="391"/>
      <c r="R79" s="392"/>
      <c r="S79" s="393"/>
      <c r="T79" s="394"/>
      <c r="U79" s="395"/>
      <c r="V79" s="396"/>
      <c r="X79" s="115"/>
      <c r="Y79" s="112"/>
      <c r="AH79" s="263"/>
    </row>
    <row r="80" spans="2:34" s="79" customFormat="1" ht="20.100000000000001" customHeight="1">
      <c r="B80" s="211"/>
      <c r="C80" s="165" t="str">
        <f t="shared" si="35"/>
        <v/>
      </c>
      <c r="D80" s="165" t="str">
        <f t="shared" si="36"/>
        <v/>
      </c>
      <c r="E80" s="165" t="str">
        <f t="shared" si="37"/>
        <v/>
      </c>
      <c r="F80" s="165" t="str">
        <f t="shared" si="38"/>
        <v/>
      </c>
      <c r="G80" s="165" t="str">
        <f t="shared" si="39"/>
        <v/>
      </c>
      <c r="H80" s="165" t="str">
        <f t="shared" si="40"/>
        <v/>
      </c>
      <c r="I80" s="165"/>
      <c r="J80" s="171"/>
      <c r="K80" s="266" t="str">
        <f t="shared" si="41"/>
        <v/>
      </c>
      <c r="L80" s="410" t="str">
        <f t="shared" si="42"/>
        <v/>
      </c>
      <c r="M80" s="411"/>
      <c r="N80" s="169" t="str">
        <f t="shared" si="43"/>
        <v/>
      </c>
      <c r="O80" s="266" t="str">
        <f t="shared" si="44"/>
        <v/>
      </c>
      <c r="P80" s="267" t="str">
        <f t="shared" si="45"/>
        <v/>
      </c>
      <c r="Q80" s="391"/>
      <c r="R80" s="392"/>
      <c r="S80" s="393"/>
      <c r="T80" s="394"/>
      <c r="U80" s="395"/>
      <c r="V80" s="396"/>
      <c r="X80" s="115"/>
      <c r="Y80" s="112"/>
      <c r="AH80" s="263"/>
    </row>
    <row r="81" spans="2:34" s="79" customFormat="1" ht="20.100000000000001" customHeight="1">
      <c r="B81" s="211"/>
      <c r="C81" s="165" t="str">
        <f t="shared" si="35"/>
        <v/>
      </c>
      <c r="D81" s="165" t="str">
        <f t="shared" si="36"/>
        <v/>
      </c>
      <c r="E81" s="165" t="str">
        <f t="shared" si="37"/>
        <v/>
      </c>
      <c r="F81" s="165" t="str">
        <f t="shared" si="38"/>
        <v/>
      </c>
      <c r="G81" s="165" t="str">
        <f t="shared" si="39"/>
        <v/>
      </c>
      <c r="H81" s="165" t="str">
        <f t="shared" si="40"/>
        <v/>
      </c>
      <c r="I81" s="165"/>
      <c r="J81" s="171"/>
      <c r="K81" s="266" t="str">
        <f t="shared" si="41"/>
        <v/>
      </c>
      <c r="L81" s="410" t="str">
        <f t="shared" si="42"/>
        <v/>
      </c>
      <c r="M81" s="411"/>
      <c r="N81" s="169" t="str">
        <f t="shared" si="43"/>
        <v/>
      </c>
      <c r="O81" s="266" t="str">
        <f t="shared" si="44"/>
        <v/>
      </c>
      <c r="P81" s="267" t="str">
        <f t="shared" si="45"/>
        <v/>
      </c>
      <c r="Q81" s="391"/>
      <c r="R81" s="392"/>
      <c r="S81" s="393"/>
      <c r="T81" s="394"/>
      <c r="U81" s="395"/>
      <c r="V81" s="396"/>
      <c r="X81" s="115"/>
      <c r="Y81" s="112"/>
      <c r="AH81" s="263"/>
    </row>
    <row r="82" spans="2:34" s="79" customFormat="1" ht="20.100000000000001" customHeight="1">
      <c r="B82" s="211"/>
      <c r="C82" s="165" t="str">
        <f t="shared" si="35"/>
        <v/>
      </c>
      <c r="D82" s="165" t="str">
        <f t="shared" si="36"/>
        <v/>
      </c>
      <c r="E82" s="165" t="str">
        <f t="shared" si="37"/>
        <v/>
      </c>
      <c r="F82" s="165" t="str">
        <f t="shared" si="38"/>
        <v/>
      </c>
      <c r="G82" s="165" t="str">
        <f t="shared" si="39"/>
        <v/>
      </c>
      <c r="H82" s="165" t="str">
        <f t="shared" si="40"/>
        <v/>
      </c>
      <c r="I82" s="165"/>
      <c r="J82" s="171"/>
      <c r="K82" s="266" t="str">
        <f t="shared" si="41"/>
        <v/>
      </c>
      <c r="L82" s="410" t="str">
        <f t="shared" si="42"/>
        <v/>
      </c>
      <c r="M82" s="411"/>
      <c r="N82" s="169" t="str">
        <f t="shared" si="43"/>
        <v/>
      </c>
      <c r="O82" s="266" t="str">
        <f t="shared" si="44"/>
        <v/>
      </c>
      <c r="P82" s="267" t="str">
        <f t="shared" si="45"/>
        <v/>
      </c>
      <c r="Q82" s="391"/>
      <c r="R82" s="392"/>
      <c r="S82" s="393"/>
      <c r="T82" s="394"/>
      <c r="U82" s="395"/>
      <c r="V82" s="396"/>
      <c r="X82" s="115"/>
      <c r="Y82" s="112"/>
      <c r="AH82" s="263"/>
    </row>
    <row r="83" spans="2:34" s="79" customFormat="1" ht="20.100000000000001" customHeight="1">
      <c r="B83" s="211"/>
      <c r="C83" s="165" t="str">
        <f t="shared" si="35"/>
        <v/>
      </c>
      <c r="D83" s="165" t="str">
        <f t="shared" si="36"/>
        <v/>
      </c>
      <c r="E83" s="165" t="str">
        <f t="shared" si="37"/>
        <v/>
      </c>
      <c r="F83" s="165" t="str">
        <f t="shared" si="38"/>
        <v/>
      </c>
      <c r="G83" s="165" t="str">
        <f t="shared" si="39"/>
        <v/>
      </c>
      <c r="H83" s="165" t="str">
        <f t="shared" si="40"/>
        <v/>
      </c>
      <c r="I83" s="165"/>
      <c r="J83" s="171"/>
      <c r="K83" s="266" t="str">
        <f t="shared" si="41"/>
        <v/>
      </c>
      <c r="L83" s="410" t="str">
        <f t="shared" si="42"/>
        <v/>
      </c>
      <c r="M83" s="411"/>
      <c r="N83" s="169" t="str">
        <f t="shared" si="43"/>
        <v/>
      </c>
      <c r="O83" s="266" t="str">
        <f t="shared" si="44"/>
        <v/>
      </c>
      <c r="P83" s="267" t="str">
        <f t="shared" si="45"/>
        <v/>
      </c>
      <c r="Q83" s="391"/>
      <c r="R83" s="392"/>
      <c r="S83" s="393"/>
      <c r="T83" s="394"/>
      <c r="U83" s="395"/>
      <c r="V83" s="396"/>
      <c r="X83" s="115"/>
      <c r="Y83" s="112"/>
      <c r="AH83" s="263"/>
    </row>
    <row r="84" spans="2:34" s="79" customFormat="1" ht="20.100000000000001" customHeight="1">
      <c r="B84" s="338"/>
      <c r="C84" s="319" t="str">
        <f t="shared" si="35"/>
        <v/>
      </c>
      <c r="D84" s="319" t="str">
        <f>IF($AE84=2,IF($Y84="","",$Y84),"")</f>
        <v/>
      </c>
      <c r="E84" s="319" t="str">
        <f>IF($AE84=3,IF($Y84="","",$Y84),"")</f>
        <v/>
      </c>
      <c r="F84" s="319" t="str">
        <f>IF($AE84=4,IF($Y84="","",$Y84),"")</f>
        <v/>
      </c>
      <c r="G84" s="319" t="str">
        <f>IF($AE84=5,IF($Y84="","",$Y84),"")</f>
        <v/>
      </c>
      <c r="H84" s="319" t="str">
        <f>IF($AE84=6,IF($Y84="","",$Y84),"")</f>
        <v/>
      </c>
      <c r="I84" s="319"/>
      <c r="J84" s="177"/>
      <c r="K84" s="322" t="str">
        <f t="shared" si="41"/>
        <v/>
      </c>
      <c r="L84" s="412" t="str">
        <f t="shared" si="42"/>
        <v/>
      </c>
      <c r="M84" s="413"/>
      <c r="N84" s="321" t="str">
        <f t="shared" si="43"/>
        <v/>
      </c>
      <c r="O84" s="322" t="str">
        <f t="shared" si="44"/>
        <v/>
      </c>
      <c r="P84" s="339" t="str">
        <f t="shared" si="45"/>
        <v/>
      </c>
      <c r="Q84" s="414"/>
      <c r="R84" s="415"/>
      <c r="S84" s="416"/>
      <c r="T84" s="394"/>
      <c r="U84" s="395"/>
      <c r="V84" s="396"/>
      <c r="X84" s="115"/>
      <c r="Y84" s="112"/>
      <c r="AH84" s="263"/>
    </row>
    <row r="85" spans="2:34" s="79" customFormat="1" ht="20.100000000000001" customHeight="1" thickBot="1">
      <c r="B85" s="340"/>
      <c r="C85" s="172" t="str">
        <f t="shared" si="35"/>
        <v/>
      </c>
      <c r="D85" s="172" t="str">
        <f>IF($AE85=2,IF($Y85="","",$Y85),"")</f>
        <v/>
      </c>
      <c r="E85" s="172" t="str">
        <f>IF($AE85=3,IF($Y85="","",$Y85),"")</f>
        <v/>
      </c>
      <c r="F85" s="172" t="str">
        <f>IF($AE85=4,IF($Y85="","",$Y85),"")</f>
        <v/>
      </c>
      <c r="G85" s="172" t="str">
        <f>IF($AE85=5,IF($Y85="","",$Y85),"")</f>
        <v/>
      </c>
      <c r="H85" s="172" t="str">
        <f>IF($AE85=6,IF($Y85="","",$Y85),"")</f>
        <v/>
      </c>
      <c r="I85" s="172"/>
      <c r="J85" s="172"/>
      <c r="K85" s="275" t="str">
        <f t="shared" ref="K85" si="46">+IF(AA85="",IF(AF85=2,"1",""),IF(INT(AA85),INT(AA85),"0"))</f>
        <v/>
      </c>
      <c r="L85" s="405" t="str">
        <f t="shared" ref="L85" si="47">+IF(AA85="","",IF(AA85-INT(AA85),AA85-INT(AA85),""))</f>
        <v/>
      </c>
      <c r="M85" s="406"/>
      <c r="N85" s="327" t="str">
        <f t="shared" si="43"/>
        <v/>
      </c>
      <c r="O85" s="275" t="str">
        <f t="shared" ref="O85" si="48">+IF(AC85="","",IF(INT(AC85),INT(AC85),"0"))</f>
        <v/>
      </c>
      <c r="P85" s="274" t="str">
        <f t="shared" ref="P85" si="49">+IF(AC85="","",IF(AC85-INT(AC85),AC85-INT(AC85),""))</f>
        <v/>
      </c>
      <c r="Q85" s="407"/>
      <c r="R85" s="408"/>
      <c r="S85" s="409"/>
      <c r="T85" s="402"/>
      <c r="U85" s="403"/>
      <c r="V85" s="404"/>
      <c r="X85" s="115"/>
      <c r="Y85" s="112"/>
      <c r="AH85" s="263"/>
    </row>
    <row r="86" spans="2:34" ht="20.100000000000001" customHeight="1"/>
    <row r="87" spans="2:34" ht="20.100000000000001" customHeight="1"/>
    <row r="88" spans="2:34" ht="20.100000000000001" customHeight="1"/>
    <row r="89" spans="2:34" ht="20.100000000000001" customHeight="1"/>
  </sheetData>
  <mergeCells count="172">
    <mergeCell ref="C31:J31"/>
    <mergeCell ref="K31:M31"/>
    <mergeCell ref="O31:P31"/>
    <mergeCell ref="Q31:S31"/>
    <mergeCell ref="T31:V31"/>
    <mergeCell ref="L34:M34"/>
    <mergeCell ref="Q34:S34"/>
    <mergeCell ref="T34:V34"/>
    <mergeCell ref="U1:V1"/>
    <mergeCell ref="U2:V2"/>
    <mergeCell ref="E11:H11"/>
    <mergeCell ref="E12:H12"/>
    <mergeCell ref="E13:H13"/>
    <mergeCell ref="E14:H14"/>
    <mergeCell ref="E15:H15"/>
    <mergeCell ref="T5:V5"/>
    <mergeCell ref="I9:L9"/>
    <mergeCell ref="P22:R22"/>
    <mergeCell ref="K15:N15"/>
    <mergeCell ref="K7:L7"/>
    <mergeCell ref="L35:M35"/>
    <mergeCell ref="Q35:S35"/>
    <mergeCell ref="T35:V35"/>
    <mergeCell ref="L32:M32"/>
    <mergeCell ref="Q32:S32"/>
    <mergeCell ref="T32:V32"/>
    <mergeCell ref="L33:M33"/>
    <mergeCell ref="Q33:S33"/>
    <mergeCell ref="T33:V33"/>
    <mergeCell ref="Q41:S41"/>
    <mergeCell ref="T41:V41"/>
    <mergeCell ref="L38:M38"/>
    <mergeCell ref="Q38:S38"/>
    <mergeCell ref="T38:V38"/>
    <mergeCell ref="L39:M39"/>
    <mergeCell ref="Q39:S39"/>
    <mergeCell ref="T39:V39"/>
    <mergeCell ref="L36:M36"/>
    <mergeCell ref="Q36:S36"/>
    <mergeCell ref="T36:V36"/>
    <mergeCell ref="L37:M37"/>
    <mergeCell ref="Q37:S37"/>
    <mergeCell ref="T37:V37"/>
    <mergeCell ref="L40:M40"/>
    <mergeCell ref="Q40:S40"/>
    <mergeCell ref="T40:V40"/>
    <mergeCell ref="L41:M41"/>
    <mergeCell ref="C60:J60"/>
    <mergeCell ref="K60:M60"/>
    <mergeCell ref="O60:P60"/>
    <mergeCell ref="Q60:S60"/>
    <mergeCell ref="T60:V60"/>
    <mergeCell ref="L44:M44"/>
    <mergeCell ref="Q44:S44"/>
    <mergeCell ref="T44:V44"/>
    <mergeCell ref="L45:M45"/>
    <mergeCell ref="Q45:S45"/>
    <mergeCell ref="T45:V45"/>
    <mergeCell ref="L48:M48"/>
    <mergeCell ref="Q48:S48"/>
    <mergeCell ref="T48:V48"/>
    <mergeCell ref="L49:M49"/>
    <mergeCell ref="Q49:S49"/>
    <mergeCell ref="T49:V49"/>
    <mergeCell ref="L50:M50"/>
    <mergeCell ref="Q50:S50"/>
    <mergeCell ref="T50:V50"/>
    <mergeCell ref="L51:M51"/>
    <mergeCell ref="L47:M47"/>
    <mergeCell ref="Q47:S47"/>
    <mergeCell ref="T47:V47"/>
    <mergeCell ref="L63:M63"/>
    <mergeCell ref="Q63:S63"/>
    <mergeCell ref="T63:V63"/>
    <mergeCell ref="L64:M64"/>
    <mergeCell ref="Q64:S64"/>
    <mergeCell ref="T64:V64"/>
    <mergeCell ref="L61:M61"/>
    <mergeCell ref="Q61:S61"/>
    <mergeCell ref="T61:V61"/>
    <mergeCell ref="L62:M62"/>
    <mergeCell ref="Q62:S62"/>
    <mergeCell ref="T62:V62"/>
    <mergeCell ref="L67:M67"/>
    <mergeCell ref="Q67:S67"/>
    <mergeCell ref="T67:V67"/>
    <mergeCell ref="L68:M68"/>
    <mergeCell ref="Q68:S68"/>
    <mergeCell ref="T68:V68"/>
    <mergeCell ref="L65:M65"/>
    <mergeCell ref="Q65:S65"/>
    <mergeCell ref="T65:V65"/>
    <mergeCell ref="L66:M66"/>
    <mergeCell ref="Q66:S66"/>
    <mergeCell ref="T66:V66"/>
    <mergeCell ref="L71:M71"/>
    <mergeCell ref="Q71:S71"/>
    <mergeCell ref="T71:V71"/>
    <mergeCell ref="L72:M72"/>
    <mergeCell ref="Q72:S72"/>
    <mergeCell ref="T72:V72"/>
    <mergeCell ref="L69:M69"/>
    <mergeCell ref="Q69:S69"/>
    <mergeCell ref="T69:V69"/>
    <mergeCell ref="L70:M70"/>
    <mergeCell ref="Q70:S70"/>
    <mergeCell ref="T70:V70"/>
    <mergeCell ref="L75:M75"/>
    <mergeCell ref="Q75:S75"/>
    <mergeCell ref="T75:V75"/>
    <mergeCell ref="L76:M76"/>
    <mergeCell ref="Q76:S76"/>
    <mergeCell ref="T76:V76"/>
    <mergeCell ref="L73:M73"/>
    <mergeCell ref="Q73:S73"/>
    <mergeCell ref="T73:V73"/>
    <mergeCell ref="L74:M74"/>
    <mergeCell ref="Q74:S74"/>
    <mergeCell ref="T74:V74"/>
    <mergeCell ref="L80:M80"/>
    <mergeCell ref="Q80:S80"/>
    <mergeCell ref="T80:V80"/>
    <mergeCell ref="L77:M77"/>
    <mergeCell ref="Q77:S77"/>
    <mergeCell ref="T77:V77"/>
    <mergeCell ref="L78:M78"/>
    <mergeCell ref="Q78:S78"/>
    <mergeCell ref="T78:V78"/>
    <mergeCell ref="L46:M46"/>
    <mergeCell ref="Q46:S46"/>
    <mergeCell ref="T46:V46"/>
    <mergeCell ref="L42:M42"/>
    <mergeCell ref="Q42:S42"/>
    <mergeCell ref="T42:V42"/>
    <mergeCell ref="L43:M43"/>
    <mergeCell ref="Q43:S43"/>
    <mergeCell ref="T43:V43"/>
    <mergeCell ref="Q51:S51"/>
    <mergeCell ref="T51:V51"/>
    <mergeCell ref="L52:M52"/>
    <mergeCell ref="Q52:S52"/>
    <mergeCell ref="T52:V52"/>
    <mergeCell ref="L53:M53"/>
    <mergeCell ref="Q53:S53"/>
    <mergeCell ref="T53:V53"/>
    <mergeCell ref="L54:M54"/>
    <mergeCell ref="Q54:S54"/>
    <mergeCell ref="T54:V54"/>
    <mergeCell ref="L55:M55"/>
    <mergeCell ref="Q55:S55"/>
    <mergeCell ref="T55:V55"/>
    <mergeCell ref="L56:M56"/>
    <mergeCell ref="Q56:S56"/>
    <mergeCell ref="T56:V56"/>
    <mergeCell ref="L85:M85"/>
    <mergeCell ref="Q85:S85"/>
    <mergeCell ref="T85:V85"/>
    <mergeCell ref="L83:M83"/>
    <mergeCell ref="Q83:S83"/>
    <mergeCell ref="T83:V83"/>
    <mergeCell ref="L84:M84"/>
    <mergeCell ref="Q84:S84"/>
    <mergeCell ref="T84:V84"/>
    <mergeCell ref="L81:M81"/>
    <mergeCell ref="Q81:S81"/>
    <mergeCell ref="T81:V81"/>
    <mergeCell ref="L82:M82"/>
    <mergeCell ref="Q82:S82"/>
    <mergeCell ref="T82:V82"/>
    <mergeCell ref="L79:M79"/>
    <mergeCell ref="Q79:S79"/>
    <mergeCell ref="T79:V79"/>
  </mergeCells>
  <phoneticPr fontId="25"/>
  <pageMargins left="0" right="0" top="0.59055118110236227" bottom="0" header="0.31496062992125984" footer="0"/>
  <pageSetup paperSize="9" orientation="landscape" r:id="rId1"/>
  <headerFooter alignWithMargins="0"/>
  <rowBreaks count="1" manualBreakCount="1">
    <brk id="58" max="22" man="1"/>
  </rowBreaks>
</worksheet>
</file>

<file path=xl/worksheets/sheet5.xml><?xml version="1.0" encoding="utf-8"?>
<worksheet xmlns="http://schemas.openxmlformats.org/spreadsheetml/2006/main" xmlns:r="http://schemas.openxmlformats.org/officeDocument/2006/relationships">
  <sheetPr codeName="Sheet1"/>
  <dimension ref="A1:AH64"/>
  <sheetViews>
    <sheetView view="pageBreakPreview" zoomScaleNormal="100" zoomScaleSheetLayoutView="100" workbookViewId="0"/>
  </sheetViews>
  <sheetFormatPr defaultRowHeight="14.25"/>
  <cols>
    <col min="1" max="1" width="4.5" style="57" customWidth="1"/>
    <col min="2" max="2" width="1.25" style="57" customWidth="1"/>
    <col min="3" max="8" width="4.125" style="57" customWidth="1"/>
    <col min="9" max="9" width="24.625" style="57" customWidth="1"/>
    <col min="10" max="10" width="7.375" style="57" customWidth="1"/>
    <col min="11" max="11" width="10" style="62" customWidth="1"/>
    <col min="12" max="12" width="2.75" style="57" customWidth="1"/>
    <col min="13" max="13" width="0.5" style="57" customWidth="1"/>
    <col min="14" max="14" width="9.625" style="57" customWidth="1"/>
    <col min="15" max="15" width="10.125" style="57" customWidth="1"/>
    <col min="16" max="16" width="3.625" style="57" customWidth="1"/>
    <col min="17" max="17" width="2.875" style="57" customWidth="1"/>
    <col min="18" max="18" width="11.125" style="57" customWidth="1"/>
    <col min="19" max="19" width="3.625" style="57" customWidth="1"/>
    <col min="20" max="20" width="16.375" style="57" customWidth="1"/>
    <col min="21" max="21" width="5.25" style="57" customWidth="1"/>
    <col min="22" max="22" width="4.375" style="57" customWidth="1"/>
    <col min="23" max="23" width="3.75" style="57" customWidth="1"/>
    <col min="24" max="24" width="9" style="114"/>
    <col min="25" max="25" width="12.125" style="111" customWidth="1"/>
    <col min="26" max="26" width="11.75" style="57" bestFit="1" customWidth="1"/>
    <col min="27" max="27" width="12.625" style="57" bestFit="1" customWidth="1"/>
    <col min="28" max="16384" width="9" style="57"/>
  </cols>
  <sheetData>
    <row r="1" spans="2:27" customFormat="1" ht="16.5" customHeight="1">
      <c r="B1" s="154"/>
      <c r="C1" s="154"/>
      <c r="D1" s="154"/>
      <c r="E1" s="154"/>
      <c r="F1" s="154"/>
      <c r="G1" s="154"/>
      <c r="H1" s="154"/>
      <c r="I1" s="154"/>
      <c r="J1" s="154"/>
      <c r="K1" s="154"/>
      <c r="L1" s="154"/>
      <c r="M1" s="154"/>
      <c r="N1" s="154"/>
      <c r="O1" s="154"/>
      <c r="R1" s="154"/>
      <c r="S1" s="154"/>
      <c r="T1" s="154"/>
      <c r="U1" s="154"/>
      <c r="V1" s="154"/>
      <c r="X1" s="264"/>
      <c r="Y1" s="110"/>
    </row>
    <row r="2" spans="2:27" customFormat="1" ht="20.100000000000001" customHeight="1" thickBot="1">
      <c r="B2" s="154"/>
      <c r="C2" s="154"/>
      <c r="D2" s="154"/>
      <c r="E2" s="154"/>
      <c r="F2" s="154"/>
      <c r="G2" s="154"/>
      <c r="H2" s="154"/>
      <c r="I2" s="154"/>
      <c r="J2" s="57"/>
      <c r="K2" s="253" t="s">
        <v>254</v>
      </c>
      <c r="L2" s="254"/>
      <c r="M2" s="254"/>
      <c r="N2" s="254"/>
      <c r="O2" s="254"/>
      <c r="P2" s="251"/>
      <c r="Q2" s="260"/>
      <c r="R2" s="154"/>
      <c r="S2" s="154"/>
      <c r="T2" s="154"/>
      <c r="U2" s="154"/>
      <c r="V2" s="154"/>
      <c r="X2" s="113"/>
      <c r="Y2" s="110"/>
    </row>
    <row r="3" spans="2:27" customFormat="1" ht="20.100000000000001" customHeight="1">
      <c r="B3" s="154"/>
      <c r="C3" s="154"/>
      <c r="D3" s="154"/>
      <c r="E3" s="154"/>
      <c r="F3" s="154"/>
      <c r="G3" s="154"/>
      <c r="H3" s="154"/>
      <c r="I3" s="154"/>
      <c r="J3" s="154"/>
      <c r="K3" s="154"/>
      <c r="L3" s="154"/>
      <c r="M3" s="154"/>
      <c r="N3" s="154"/>
      <c r="R3" s="154"/>
      <c r="S3" s="236"/>
      <c r="T3" s="236"/>
      <c r="U3" s="154"/>
      <c r="V3" s="154"/>
      <c r="X3" s="113"/>
      <c r="Y3" s="110"/>
    </row>
    <row r="4" spans="2:27" customFormat="1" ht="21.95" customHeight="1">
      <c r="B4" s="154"/>
      <c r="C4" s="255"/>
      <c r="D4" s="450"/>
      <c r="E4" s="450"/>
      <c r="F4" s="450"/>
      <c r="G4" s="450"/>
      <c r="H4" s="450"/>
      <c r="I4" s="450"/>
      <c r="J4" s="248" t="s">
        <v>230</v>
      </c>
      <c r="K4" s="154"/>
      <c r="L4" s="154"/>
      <c r="M4" s="154"/>
      <c r="N4" s="154"/>
      <c r="R4" s="154"/>
      <c r="S4" s="239"/>
      <c r="T4" s="452">
        <f ca="1">TODAY()</f>
        <v>40899</v>
      </c>
      <c r="U4" s="453"/>
      <c r="V4" s="154"/>
      <c r="X4" s="113"/>
      <c r="Y4" s="110"/>
    </row>
    <row r="5" spans="2:27" customFormat="1" ht="18" customHeight="1">
      <c r="B5" s="154"/>
      <c r="C5" s="154"/>
      <c r="D5" s="154"/>
      <c r="E5" s="154"/>
      <c r="F5" s="154"/>
      <c r="G5" s="154"/>
      <c r="H5" s="154"/>
      <c r="I5" s="154"/>
      <c r="J5" s="154"/>
      <c r="K5" s="154"/>
      <c r="L5" s="154"/>
      <c r="M5" s="187"/>
      <c r="N5" s="187"/>
      <c r="O5" s="57"/>
      <c r="P5" s="183"/>
      <c r="Q5" s="203"/>
      <c r="R5" s="203"/>
      <c r="S5" s="203"/>
      <c r="T5" s="203"/>
      <c r="U5" s="187"/>
      <c r="V5" s="154"/>
      <c r="X5" s="113"/>
      <c r="Y5" s="110"/>
    </row>
    <row r="6" spans="2:27" customFormat="1" ht="18" customHeight="1">
      <c r="B6" s="154"/>
      <c r="C6" s="225" t="s">
        <v>208</v>
      </c>
      <c r="D6" s="205"/>
      <c r="E6" s="205"/>
      <c r="F6" s="205"/>
      <c r="G6" s="205"/>
      <c r="H6" s="205"/>
      <c r="I6" s="205"/>
      <c r="J6" s="154"/>
      <c r="K6" s="183"/>
      <c r="L6" s="206"/>
      <c r="M6" s="187"/>
      <c r="N6" s="187"/>
      <c r="O6" s="57"/>
      <c r="P6" s="183"/>
      <c r="Q6" s="203"/>
      <c r="R6" s="203"/>
      <c r="S6" s="203"/>
      <c r="T6" s="203"/>
      <c r="U6" s="187"/>
      <c r="V6" s="154"/>
      <c r="X6" s="113"/>
      <c r="Y6" s="110"/>
    </row>
    <row r="7" spans="2:27" customFormat="1" ht="18" customHeight="1">
      <c r="B7" s="154"/>
      <c r="C7" s="462" t="s">
        <v>183</v>
      </c>
      <c r="D7" s="463"/>
      <c r="E7" s="463"/>
      <c r="F7" s="463"/>
      <c r="G7" s="227"/>
      <c r="H7" s="227"/>
      <c r="I7" s="184"/>
      <c r="J7" s="231"/>
      <c r="K7" s="186"/>
      <c r="L7" s="154"/>
      <c r="M7" s="187"/>
      <c r="N7" s="187"/>
      <c r="O7" s="224"/>
      <c r="P7" s="186"/>
      <c r="Q7" s="203"/>
      <c r="R7" s="203"/>
      <c r="S7" s="203"/>
      <c r="T7" s="203"/>
      <c r="U7" s="207"/>
      <c r="V7" s="154"/>
      <c r="X7" s="113"/>
      <c r="Y7" s="110"/>
    </row>
    <row r="8" spans="2:27" customFormat="1" ht="18" customHeight="1">
      <c r="B8" s="154"/>
      <c r="C8" s="460" t="s">
        <v>209</v>
      </c>
      <c r="D8" s="461"/>
      <c r="E8" s="461"/>
      <c r="F8" s="461"/>
      <c r="G8" s="204"/>
      <c r="H8" s="467"/>
      <c r="I8" s="468"/>
      <c r="J8" s="232"/>
      <c r="K8" s="154"/>
      <c r="L8" s="154"/>
      <c r="M8" s="187"/>
      <c r="N8" s="187"/>
      <c r="O8" s="225" t="s">
        <v>213</v>
      </c>
      <c r="P8" s="238"/>
      <c r="Q8" s="237"/>
      <c r="R8" s="237"/>
      <c r="S8" s="237"/>
      <c r="T8" s="202"/>
      <c r="U8" s="202"/>
      <c r="V8" s="154"/>
      <c r="X8" s="113"/>
      <c r="Y8" s="110"/>
    </row>
    <row r="9" spans="2:27" customFormat="1" ht="18" customHeight="1">
      <c r="B9" s="154"/>
      <c r="C9" s="460" t="s">
        <v>210</v>
      </c>
      <c r="D9" s="461"/>
      <c r="E9" s="461"/>
      <c r="F9" s="461"/>
      <c r="G9" s="204"/>
      <c r="H9" s="246"/>
      <c r="I9" s="204"/>
      <c r="J9" s="232"/>
      <c r="K9" s="154"/>
      <c r="L9" s="154"/>
      <c r="M9" s="187"/>
      <c r="N9" s="187"/>
      <c r="O9" s="57"/>
      <c r="P9" s="57"/>
      <c r="Q9" s="226" t="s">
        <v>161</v>
      </c>
      <c r="R9" s="202"/>
      <c r="S9" s="57"/>
      <c r="T9" s="57"/>
      <c r="U9" s="183"/>
      <c r="V9" s="154"/>
      <c r="X9" s="113"/>
      <c r="Y9" s="110"/>
      <c r="AA9" s="257"/>
    </row>
    <row r="10" spans="2:27" customFormat="1" ht="2.1" customHeight="1">
      <c r="B10" s="154"/>
      <c r="C10" s="182"/>
      <c r="D10" s="182"/>
      <c r="E10" s="182"/>
      <c r="F10" s="182"/>
      <c r="G10" s="182"/>
      <c r="H10" s="182"/>
      <c r="I10" s="182"/>
      <c r="J10" s="234"/>
      <c r="K10" s="154"/>
      <c r="L10" s="154"/>
      <c r="M10" s="187"/>
      <c r="N10" s="187"/>
      <c r="O10" s="203"/>
      <c r="P10" s="203"/>
      <c r="Q10" s="203"/>
      <c r="R10" s="203"/>
      <c r="S10" s="203"/>
      <c r="T10" s="203"/>
      <c r="U10" s="187"/>
      <c r="V10" s="154"/>
      <c r="X10" s="113"/>
      <c r="Y10" s="110"/>
    </row>
    <row r="11" spans="2:27" customFormat="1" ht="18" customHeight="1" thickBot="1">
      <c r="B11" s="154"/>
      <c r="C11" s="462" t="s">
        <v>211</v>
      </c>
      <c r="D11" s="463"/>
      <c r="E11" s="463"/>
      <c r="F11" s="463"/>
      <c r="G11" s="184"/>
      <c r="H11" s="227"/>
      <c r="I11" s="184"/>
      <c r="J11" s="231"/>
      <c r="K11" s="154"/>
      <c r="L11" s="154"/>
      <c r="M11" s="154"/>
      <c r="N11" s="154"/>
      <c r="O11" s="249"/>
      <c r="P11" s="250"/>
      <c r="Q11" s="451" t="s">
        <v>218</v>
      </c>
      <c r="R11" s="451"/>
      <c r="S11" s="451"/>
      <c r="T11" s="451"/>
      <c r="U11" s="262" t="s">
        <v>268</v>
      </c>
      <c r="V11" s="154"/>
      <c r="X11" s="113"/>
      <c r="Y11" s="110"/>
    </row>
    <row r="12" spans="2:27" customFormat="1" ht="18" customHeight="1" thickTop="1">
      <c r="B12" s="154"/>
      <c r="C12" s="460" t="s">
        <v>212</v>
      </c>
      <c r="D12" s="461"/>
      <c r="E12" s="461"/>
      <c r="F12" s="461"/>
      <c r="G12" s="204"/>
      <c r="H12" s="246"/>
      <c r="I12" s="204"/>
      <c r="J12" s="233"/>
      <c r="K12" s="154"/>
      <c r="L12" s="154"/>
      <c r="M12" s="154"/>
      <c r="N12" s="154"/>
      <c r="O12" s="154"/>
      <c r="P12" s="191" t="str">
        <f>IF($AA12="","","tel ")</f>
        <v/>
      </c>
      <c r="Q12" s="183" t="str">
        <f>IF($AA12="","",$AA12)</f>
        <v/>
      </c>
      <c r="R12" s="154"/>
      <c r="S12" s="191" t="str">
        <f>IF($AA13="","","fax ")</f>
        <v/>
      </c>
      <c r="T12" s="183" t="str">
        <f>IF($AA13="","",$AA13)</f>
        <v/>
      </c>
      <c r="U12" s="154"/>
      <c r="V12" s="154"/>
      <c r="X12" s="113"/>
      <c r="Y12" s="110"/>
    </row>
    <row r="13" spans="2:27" customFormat="1" ht="18" customHeight="1">
      <c r="B13" s="154"/>
      <c r="C13" s="185"/>
      <c r="D13" s="259"/>
      <c r="E13" s="185"/>
      <c r="F13" s="185"/>
      <c r="G13" s="185"/>
      <c r="H13" s="258" t="s">
        <v>267</v>
      </c>
      <c r="I13" s="261"/>
      <c r="J13" s="256"/>
      <c r="K13" s="154"/>
      <c r="L13" s="154"/>
      <c r="M13" s="154"/>
      <c r="N13" s="154"/>
      <c r="O13" s="57"/>
      <c r="P13" s="57"/>
      <c r="Q13" s="252" t="str">
        <f>IF($AA11="","","( 担当者：")</f>
        <v/>
      </c>
      <c r="R13" s="154"/>
      <c r="S13" s="191" t="str">
        <f>IF($AA11="","",$AA11)</f>
        <v/>
      </c>
      <c r="T13" s="192" t="str">
        <f>IF($AA11="","","  ）")</f>
        <v/>
      </c>
      <c r="U13" s="154"/>
      <c r="V13" s="154"/>
      <c r="X13" s="113"/>
      <c r="Y13" s="110"/>
    </row>
    <row r="14" spans="2:27" customFormat="1" ht="6.75" customHeight="1">
      <c r="B14" s="187"/>
      <c r="C14" s="187"/>
      <c r="D14" s="10"/>
      <c r="E14" s="10"/>
      <c r="F14" s="10"/>
      <c r="G14" s="10"/>
      <c r="H14" s="10"/>
      <c r="I14" s="10"/>
      <c r="J14" s="187"/>
      <c r="K14" s="187"/>
      <c r="L14" s="187"/>
      <c r="M14" s="187"/>
      <c r="N14" s="187"/>
      <c r="O14" s="187"/>
      <c r="P14" s="187"/>
      <c r="Q14" s="187"/>
      <c r="R14" s="187"/>
      <c r="S14" s="187"/>
      <c r="T14" s="187"/>
      <c r="U14" s="187"/>
      <c r="V14" s="187"/>
      <c r="W14" s="10"/>
      <c r="X14" s="113"/>
      <c r="Y14" s="110"/>
    </row>
    <row r="15" spans="2:27" customFormat="1" ht="7.5" customHeight="1">
      <c r="B15" s="154"/>
      <c r="C15" s="187"/>
      <c r="D15" s="10"/>
      <c r="E15" s="10"/>
      <c r="F15" s="10"/>
      <c r="G15" s="10"/>
      <c r="H15" s="10"/>
      <c r="I15" s="10"/>
      <c r="J15" s="187"/>
      <c r="K15" s="154"/>
      <c r="L15" s="154"/>
      <c r="M15" s="154"/>
      <c r="N15" s="154"/>
      <c r="O15" s="154"/>
      <c r="P15" s="154"/>
      <c r="Q15" s="154"/>
      <c r="R15" s="187"/>
      <c r="S15" s="187"/>
      <c r="T15" s="187"/>
      <c r="U15" s="187"/>
      <c r="V15" s="187"/>
      <c r="X15" s="113"/>
      <c r="Y15" s="110"/>
    </row>
    <row r="16" spans="2:27" ht="6" customHeight="1" thickBot="1">
      <c r="B16" s="206"/>
      <c r="O16" s="206"/>
      <c r="P16" s="206"/>
      <c r="Q16" s="206"/>
      <c r="R16" s="456"/>
      <c r="S16" s="456"/>
      <c r="T16" s="456"/>
      <c r="U16" s="456"/>
      <c r="V16" s="456"/>
    </row>
    <row r="17" spans="1:34" s="79" customFormat="1" ht="20.100000000000001" customHeight="1" thickBot="1">
      <c r="A17" s="208"/>
      <c r="B17" s="209"/>
      <c r="C17" s="427" t="s">
        <v>228</v>
      </c>
      <c r="D17" s="427"/>
      <c r="E17" s="427"/>
      <c r="F17" s="427"/>
      <c r="G17" s="427"/>
      <c r="H17" s="427"/>
      <c r="I17" s="427"/>
      <c r="J17" s="428"/>
      <c r="K17" s="429" t="s">
        <v>182</v>
      </c>
      <c r="L17" s="427"/>
      <c r="M17" s="428"/>
      <c r="N17" s="235" t="s">
        <v>180</v>
      </c>
      <c r="O17" s="429" t="s">
        <v>129</v>
      </c>
      <c r="P17" s="428"/>
      <c r="Q17" s="429" t="s">
        <v>130</v>
      </c>
      <c r="R17" s="427"/>
      <c r="S17" s="428"/>
      <c r="T17" s="429" t="s">
        <v>227</v>
      </c>
      <c r="U17" s="427"/>
      <c r="V17" s="430"/>
      <c r="W17" s="121"/>
      <c r="X17" s="115"/>
      <c r="Y17" s="112"/>
    </row>
    <row r="18" spans="1:34" s="79" customFormat="1" ht="20.100000000000001" customHeight="1">
      <c r="B18" s="228"/>
      <c r="C18" s="165" t="str">
        <f t="shared" ref="C18:C32" si="0">IF($AE18=1,IF($Y18="","",IF($Y18="直接工事費","直接工事費計",IF(RIGHT($Y18, 2) = "積上", IF($Y18="一般管理費積上", $Y18, IF($Y18="現場管理費積上", $Y18, LEFT($Y18, LEN($Y18) - 2))), IF($Y18="共通仮設費率額","共通仮設費(率分)", IF($Y18="契約保証費","一般管理費(契約保証費)",IF($Y18="工事価格","工事価格",IF($Y18="工事合計","工事合計",$Y18))))))),"")</f>
        <v/>
      </c>
      <c r="D18" s="165" t="str">
        <f>IF($AE18=2,IF($Y18="","",$Y18),"")</f>
        <v/>
      </c>
      <c r="E18" s="165" t="str">
        <f t="shared" ref="E18:E32" si="1">IF($AE18=3,IF($Y18="","",$Y18),"")</f>
        <v/>
      </c>
      <c r="F18" s="165" t="str">
        <f t="shared" ref="F18:F32" si="2">IF($AE18=4,IF($Y18="","",$Y18),"")</f>
        <v/>
      </c>
      <c r="G18" s="165" t="str">
        <f t="shared" ref="G18:G32" si="3">IF($AE18=5,IF($Y18="","",$Y18),"")</f>
        <v/>
      </c>
      <c r="H18" s="165" t="str">
        <f t="shared" ref="H18:H32" si="4">IF($AE18=6,IF($Y18="","",$Y18),"")</f>
        <v/>
      </c>
      <c r="I18" s="165"/>
      <c r="J18" s="165"/>
      <c r="K18" s="167" t="str">
        <f t="shared" ref="K18:K32" si="5">+IF(AA18="",IF(AF18=2,"1 ",""),IF(INT(AA18),INT(AA18),"0"))</f>
        <v/>
      </c>
      <c r="L18" s="438" t="str">
        <f t="shared" ref="L18:L32" si="6">+IF(AA18="","",IF(AA18-INT(AA18),AA18-INT(AA18),""))</f>
        <v/>
      </c>
      <c r="M18" s="439"/>
      <c r="N18" s="166" t="str">
        <f>IF($AB18="",IF($AF18=2,"式",""),$AB18)</f>
        <v/>
      </c>
      <c r="O18" s="196" t="str">
        <f t="shared" ref="O18:O32" si="7">+IF(AC18="","",IF(INT(AC18),INT(AC18),"0"))</f>
        <v/>
      </c>
      <c r="P18" s="168" t="str">
        <f>+IF(AC18="","",IF(AC18-INT(AC18),AC18-INT(AC18),""))</f>
        <v/>
      </c>
      <c r="Q18" s="424"/>
      <c r="R18" s="425"/>
      <c r="S18" s="426"/>
      <c r="T18" s="440"/>
      <c r="U18" s="441"/>
      <c r="V18" s="442"/>
      <c r="W18" s="120"/>
      <c r="X18" s="115"/>
      <c r="Y18" s="112"/>
      <c r="AH18" s="263"/>
    </row>
    <row r="19" spans="1:34" s="79" customFormat="1" ht="20.100000000000001" customHeight="1">
      <c r="B19" s="228"/>
      <c r="C19" s="165" t="str">
        <f t="shared" si="0"/>
        <v/>
      </c>
      <c r="D19" s="165" t="str">
        <f t="shared" ref="D19:D32" si="8">IF($AE19=2,IF($Y19="","",$Y19),"")</f>
        <v/>
      </c>
      <c r="E19" s="165" t="str">
        <f t="shared" si="1"/>
        <v/>
      </c>
      <c r="F19" s="165" t="str">
        <f t="shared" si="2"/>
        <v/>
      </c>
      <c r="G19" s="165" t="str">
        <f t="shared" si="3"/>
        <v/>
      </c>
      <c r="H19" s="165" t="str">
        <f t="shared" si="4"/>
        <v/>
      </c>
      <c r="I19" s="165"/>
      <c r="J19" s="165"/>
      <c r="K19" s="170" t="str">
        <f t="shared" si="5"/>
        <v/>
      </c>
      <c r="L19" s="389" t="str">
        <f t="shared" si="6"/>
        <v/>
      </c>
      <c r="M19" s="390"/>
      <c r="N19" s="169" t="str">
        <f t="shared" ref="N19:N32" si="9">IF($AB19="",IF($AF19=2,"式",""),$AB19)</f>
        <v/>
      </c>
      <c r="O19" s="193" t="str">
        <f t="shared" si="7"/>
        <v/>
      </c>
      <c r="P19" s="197" t="str">
        <f t="shared" ref="P19:P32" si="10">+IF(AC19="","",IF(AC19-INT(AC19),AC19-INT(AC19),""))</f>
        <v/>
      </c>
      <c r="Q19" s="391"/>
      <c r="R19" s="392"/>
      <c r="S19" s="393"/>
      <c r="T19" s="394"/>
      <c r="U19" s="395"/>
      <c r="V19" s="396"/>
      <c r="W19" s="120"/>
      <c r="X19" s="115"/>
      <c r="Y19" s="112"/>
      <c r="AH19" s="263"/>
    </row>
    <row r="20" spans="1:34" s="79" customFormat="1" ht="20.100000000000001" customHeight="1">
      <c r="B20" s="228"/>
      <c r="C20" s="165" t="str">
        <f t="shared" si="0"/>
        <v/>
      </c>
      <c r="D20" s="165" t="str">
        <f t="shared" si="8"/>
        <v/>
      </c>
      <c r="E20" s="165" t="str">
        <f t="shared" si="1"/>
        <v/>
      </c>
      <c r="F20" s="165" t="str">
        <f t="shared" si="2"/>
        <v/>
      </c>
      <c r="G20" s="165" t="str">
        <f t="shared" si="3"/>
        <v/>
      </c>
      <c r="H20" s="165" t="str">
        <f t="shared" si="4"/>
        <v/>
      </c>
      <c r="I20" s="165"/>
      <c r="J20" s="165"/>
      <c r="K20" s="170" t="str">
        <f t="shared" si="5"/>
        <v/>
      </c>
      <c r="L20" s="389" t="str">
        <f t="shared" ref="L20:L22" si="11">+IF(AA20="","",IF(AA20-INT(AA20),AA20-INT(AA20),""))</f>
        <v/>
      </c>
      <c r="M20" s="390"/>
      <c r="N20" s="169" t="str">
        <f t="shared" si="9"/>
        <v/>
      </c>
      <c r="O20" s="193" t="str">
        <f t="shared" si="7"/>
        <v/>
      </c>
      <c r="P20" s="197" t="str">
        <f t="shared" si="10"/>
        <v/>
      </c>
      <c r="Q20" s="391"/>
      <c r="R20" s="392"/>
      <c r="S20" s="393"/>
      <c r="T20" s="394"/>
      <c r="U20" s="395"/>
      <c r="V20" s="396"/>
      <c r="W20" s="120"/>
      <c r="X20" s="115"/>
      <c r="Y20" s="112"/>
      <c r="AH20" s="263"/>
    </row>
    <row r="21" spans="1:34" s="79" customFormat="1" ht="20.100000000000001" customHeight="1">
      <c r="B21" s="228"/>
      <c r="C21" s="165" t="str">
        <f t="shared" si="0"/>
        <v/>
      </c>
      <c r="D21" s="165" t="str">
        <f t="shared" si="8"/>
        <v/>
      </c>
      <c r="E21" s="165" t="str">
        <f t="shared" si="1"/>
        <v/>
      </c>
      <c r="F21" s="165" t="str">
        <f t="shared" si="2"/>
        <v/>
      </c>
      <c r="G21" s="165" t="str">
        <f t="shared" si="3"/>
        <v/>
      </c>
      <c r="H21" s="165" t="str">
        <f t="shared" si="4"/>
        <v/>
      </c>
      <c r="I21" s="165"/>
      <c r="J21" s="165"/>
      <c r="K21" s="170" t="str">
        <f t="shared" si="5"/>
        <v/>
      </c>
      <c r="L21" s="389" t="str">
        <f t="shared" si="11"/>
        <v/>
      </c>
      <c r="M21" s="390"/>
      <c r="N21" s="169" t="str">
        <f t="shared" si="9"/>
        <v/>
      </c>
      <c r="O21" s="193" t="str">
        <f t="shared" si="7"/>
        <v/>
      </c>
      <c r="P21" s="197" t="str">
        <f t="shared" si="10"/>
        <v/>
      </c>
      <c r="Q21" s="391"/>
      <c r="R21" s="392"/>
      <c r="S21" s="393"/>
      <c r="T21" s="394"/>
      <c r="U21" s="395"/>
      <c r="V21" s="396"/>
      <c r="W21" s="120"/>
      <c r="X21" s="115"/>
      <c r="Y21" s="112"/>
      <c r="AH21" s="263"/>
    </row>
    <row r="22" spans="1:34" s="79" customFormat="1" ht="20.100000000000001" customHeight="1">
      <c r="B22" s="228"/>
      <c r="C22" s="165" t="str">
        <f t="shared" si="0"/>
        <v/>
      </c>
      <c r="D22" s="165" t="str">
        <f t="shared" si="8"/>
        <v/>
      </c>
      <c r="E22" s="165" t="str">
        <f t="shared" si="1"/>
        <v/>
      </c>
      <c r="F22" s="165" t="str">
        <f t="shared" si="2"/>
        <v/>
      </c>
      <c r="G22" s="165" t="str">
        <f t="shared" si="3"/>
        <v/>
      </c>
      <c r="H22" s="165" t="str">
        <f t="shared" si="4"/>
        <v/>
      </c>
      <c r="I22" s="165"/>
      <c r="J22" s="165"/>
      <c r="K22" s="170" t="str">
        <f t="shared" si="5"/>
        <v/>
      </c>
      <c r="L22" s="389" t="str">
        <f t="shared" si="11"/>
        <v/>
      </c>
      <c r="M22" s="390"/>
      <c r="N22" s="169" t="str">
        <f t="shared" si="9"/>
        <v/>
      </c>
      <c r="O22" s="193" t="str">
        <f t="shared" si="7"/>
        <v/>
      </c>
      <c r="P22" s="197" t="str">
        <f t="shared" si="10"/>
        <v/>
      </c>
      <c r="Q22" s="391"/>
      <c r="R22" s="392"/>
      <c r="S22" s="393"/>
      <c r="T22" s="394"/>
      <c r="U22" s="395"/>
      <c r="V22" s="396"/>
      <c r="W22" s="120"/>
      <c r="X22" s="115"/>
      <c r="Y22" s="112"/>
      <c r="AH22" s="263"/>
    </row>
    <row r="23" spans="1:34" s="79" customFormat="1" ht="20.100000000000001" customHeight="1">
      <c r="B23" s="228"/>
      <c r="C23" s="165" t="str">
        <f t="shared" si="0"/>
        <v/>
      </c>
      <c r="D23" s="165" t="str">
        <f t="shared" si="8"/>
        <v/>
      </c>
      <c r="E23" s="165" t="str">
        <f t="shared" si="1"/>
        <v/>
      </c>
      <c r="F23" s="165" t="str">
        <f t="shared" si="2"/>
        <v/>
      </c>
      <c r="G23" s="165" t="str">
        <f t="shared" si="3"/>
        <v/>
      </c>
      <c r="H23" s="165" t="str">
        <f t="shared" si="4"/>
        <v/>
      </c>
      <c r="I23" s="165"/>
      <c r="J23" s="165"/>
      <c r="K23" s="170" t="str">
        <f t="shared" si="5"/>
        <v/>
      </c>
      <c r="L23" s="389" t="str">
        <f t="shared" si="6"/>
        <v/>
      </c>
      <c r="M23" s="390"/>
      <c r="N23" s="169" t="str">
        <f t="shared" si="9"/>
        <v/>
      </c>
      <c r="O23" s="193" t="str">
        <f t="shared" si="7"/>
        <v/>
      </c>
      <c r="P23" s="197" t="str">
        <f t="shared" si="10"/>
        <v/>
      </c>
      <c r="Q23" s="391"/>
      <c r="R23" s="392"/>
      <c r="S23" s="393"/>
      <c r="T23" s="394"/>
      <c r="U23" s="395"/>
      <c r="V23" s="396"/>
      <c r="W23" s="120"/>
      <c r="X23" s="115"/>
      <c r="Y23" s="112"/>
      <c r="AH23" s="263"/>
    </row>
    <row r="24" spans="1:34" s="79" customFormat="1" ht="20.100000000000001" customHeight="1">
      <c r="B24" s="229"/>
      <c r="C24" s="165" t="str">
        <f t="shared" si="0"/>
        <v/>
      </c>
      <c r="D24" s="165" t="str">
        <f t="shared" si="8"/>
        <v/>
      </c>
      <c r="E24" s="165" t="str">
        <f t="shared" si="1"/>
        <v/>
      </c>
      <c r="F24" s="165" t="str">
        <f t="shared" si="2"/>
        <v/>
      </c>
      <c r="G24" s="165" t="str">
        <f t="shared" si="3"/>
        <v/>
      </c>
      <c r="H24" s="165" t="str">
        <f t="shared" si="4"/>
        <v/>
      </c>
      <c r="I24" s="165"/>
      <c r="J24" s="171"/>
      <c r="K24" s="170" t="str">
        <f t="shared" si="5"/>
        <v/>
      </c>
      <c r="L24" s="389" t="str">
        <f t="shared" si="6"/>
        <v/>
      </c>
      <c r="M24" s="390"/>
      <c r="N24" s="169" t="str">
        <f t="shared" si="9"/>
        <v/>
      </c>
      <c r="O24" s="193" t="str">
        <f t="shared" si="7"/>
        <v/>
      </c>
      <c r="P24" s="197" t="str">
        <f t="shared" si="10"/>
        <v/>
      </c>
      <c r="Q24" s="391"/>
      <c r="R24" s="392"/>
      <c r="S24" s="393"/>
      <c r="T24" s="394"/>
      <c r="U24" s="395"/>
      <c r="V24" s="396"/>
      <c r="W24" s="120"/>
      <c r="X24" s="115"/>
      <c r="Y24" s="112"/>
      <c r="AH24" s="263"/>
    </row>
    <row r="25" spans="1:34" s="79" customFormat="1" ht="20.100000000000001" customHeight="1">
      <c r="B25" s="229"/>
      <c r="C25" s="165" t="str">
        <f t="shared" si="0"/>
        <v/>
      </c>
      <c r="D25" s="165" t="str">
        <f t="shared" si="8"/>
        <v/>
      </c>
      <c r="E25" s="165" t="str">
        <f t="shared" si="1"/>
        <v/>
      </c>
      <c r="F25" s="165" t="str">
        <f t="shared" si="2"/>
        <v/>
      </c>
      <c r="G25" s="165" t="str">
        <f t="shared" si="3"/>
        <v/>
      </c>
      <c r="H25" s="165" t="str">
        <f t="shared" si="4"/>
        <v/>
      </c>
      <c r="I25" s="165"/>
      <c r="J25" s="171"/>
      <c r="K25" s="170" t="str">
        <f t="shared" si="5"/>
        <v/>
      </c>
      <c r="L25" s="389" t="str">
        <f t="shared" si="6"/>
        <v/>
      </c>
      <c r="M25" s="390"/>
      <c r="N25" s="169" t="str">
        <f t="shared" si="9"/>
        <v/>
      </c>
      <c r="O25" s="193" t="str">
        <f t="shared" si="7"/>
        <v/>
      </c>
      <c r="P25" s="197" t="str">
        <f t="shared" si="10"/>
        <v/>
      </c>
      <c r="Q25" s="391"/>
      <c r="R25" s="392"/>
      <c r="S25" s="393"/>
      <c r="T25" s="394"/>
      <c r="U25" s="395"/>
      <c r="V25" s="396"/>
      <c r="W25" s="120"/>
      <c r="X25" s="115"/>
      <c r="Y25" s="112"/>
      <c r="AH25" s="263"/>
    </row>
    <row r="26" spans="1:34" s="79" customFormat="1" ht="20.100000000000001" customHeight="1">
      <c r="B26" s="229"/>
      <c r="C26" s="165" t="str">
        <f t="shared" si="0"/>
        <v/>
      </c>
      <c r="D26" s="165" t="str">
        <f t="shared" si="8"/>
        <v/>
      </c>
      <c r="E26" s="165" t="str">
        <f t="shared" si="1"/>
        <v/>
      </c>
      <c r="F26" s="165" t="str">
        <f t="shared" si="2"/>
        <v/>
      </c>
      <c r="G26" s="165" t="str">
        <f t="shared" si="3"/>
        <v/>
      </c>
      <c r="H26" s="165" t="str">
        <f t="shared" si="4"/>
        <v/>
      </c>
      <c r="I26" s="165"/>
      <c r="J26" s="171"/>
      <c r="K26" s="170" t="str">
        <f t="shared" si="5"/>
        <v/>
      </c>
      <c r="L26" s="389" t="str">
        <f t="shared" si="6"/>
        <v/>
      </c>
      <c r="M26" s="390"/>
      <c r="N26" s="169" t="str">
        <f t="shared" si="9"/>
        <v/>
      </c>
      <c r="O26" s="193" t="str">
        <f t="shared" si="7"/>
        <v/>
      </c>
      <c r="P26" s="197" t="str">
        <f t="shared" si="10"/>
        <v/>
      </c>
      <c r="Q26" s="391"/>
      <c r="R26" s="392"/>
      <c r="S26" s="393"/>
      <c r="T26" s="394"/>
      <c r="U26" s="395"/>
      <c r="V26" s="396"/>
      <c r="W26" s="120"/>
      <c r="X26" s="115"/>
      <c r="Y26" s="112"/>
      <c r="AH26" s="263"/>
    </row>
    <row r="27" spans="1:34" s="79" customFormat="1" ht="20.100000000000001" customHeight="1">
      <c r="B27" s="229"/>
      <c r="C27" s="165" t="str">
        <f t="shared" si="0"/>
        <v/>
      </c>
      <c r="D27" s="165" t="str">
        <f t="shared" si="8"/>
        <v/>
      </c>
      <c r="E27" s="165" t="str">
        <f t="shared" si="1"/>
        <v/>
      </c>
      <c r="F27" s="165" t="str">
        <f t="shared" si="2"/>
        <v/>
      </c>
      <c r="G27" s="165" t="str">
        <f t="shared" si="3"/>
        <v/>
      </c>
      <c r="H27" s="165" t="str">
        <f t="shared" si="4"/>
        <v/>
      </c>
      <c r="I27" s="165"/>
      <c r="J27" s="171"/>
      <c r="K27" s="170" t="str">
        <f t="shared" si="5"/>
        <v/>
      </c>
      <c r="L27" s="389" t="str">
        <f t="shared" si="6"/>
        <v/>
      </c>
      <c r="M27" s="390"/>
      <c r="N27" s="169" t="str">
        <f t="shared" si="9"/>
        <v/>
      </c>
      <c r="O27" s="193" t="str">
        <f t="shared" si="7"/>
        <v/>
      </c>
      <c r="P27" s="197" t="str">
        <f t="shared" si="10"/>
        <v/>
      </c>
      <c r="Q27" s="391"/>
      <c r="R27" s="392"/>
      <c r="S27" s="393"/>
      <c r="T27" s="394"/>
      <c r="U27" s="395"/>
      <c r="V27" s="396"/>
      <c r="W27" s="120"/>
      <c r="X27" s="115"/>
      <c r="Y27" s="112"/>
      <c r="AH27" s="263"/>
    </row>
    <row r="28" spans="1:34" s="79" customFormat="1" ht="20.100000000000001" customHeight="1">
      <c r="B28" s="229"/>
      <c r="C28" s="165" t="str">
        <f t="shared" si="0"/>
        <v/>
      </c>
      <c r="D28" s="165" t="str">
        <f t="shared" si="8"/>
        <v/>
      </c>
      <c r="E28" s="165" t="str">
        <f t="shared" si="1"/>
        <v/>
      </c>
      <c r="F28" s="165" t="str">
        <f t="shared" si="2"/>
        <v/>
      </c>
      <c r="G28" s="165" t="str">
        <f t="shared" si="3"/>
        <v/>
      </c>
      <c r="H28" s="165" t="str">
        <f t="shared" si="4"/>
        <v/>
      </c>
      <c r="I28" s="165"/>
      <c r="J28" s="171"/>
      <c r="K28" s="170" t="str">
        <f t="shared" si="5"/>
        <v/>
      </c>
      <c r="L28" s="389" t="str">
        <f t="shared" si="6"/>
        <v/>
      </c>
      <c r="M28" s="390"/>
      <c r="N28" s="169" t="str">
        <f t="shared" si="9"/>
        <v/>
      </c>
      <c r="O28" s="193" t="str">
        <f t="shared" si="7"/>
        <v/>
      </c>
      <c r="P28" s="197" t="str">
        <f t="shared" si="10"/>
        <v/>
      </c>
      <c r="Q28" s="391"/>
      <c r="R28" s="392"/>
      <c r="S28" s="393"/>
      <c r="T28" s="394"/>
      <c r="U28" s="395"/>
      <c r="V28" s="396"/>
      <c r="W28" s="120"/>
      <c r="X28" s="115"/>
      <c r="Y28" s="112"/>
      <c r="AH28" s="263"/>
    </row>
    <row r="29" spans="1:34" s="79" customFormat="1" ht="20.100000000000001" customHeight="1">
      <c r="B29" s="229"/>
      <c r="C29" s="165" t="str">
        <f t="shared" si="0"/>
        <v/>
      </c>
      <c r="D29" s="165" t="str">
        <f t="shared" si="8"/>
        <v/>
      </c>
      <c r="E29" s="165" t="str">
        <f t="shared" si="1"/>
        <v/>
      </c>
      <c r="F29" s="165" t="str">
        <f t="shared" si="2"/>
        <v/>
      </c>
      <c r="G29" s="165" t="str">
        <f t="shared" si="3"/>
        <v/>
      </c>
      <c r="H29" s="165" t="str">
        <f t="shared" si="4"/>
        <v/>
      </c>
      <c r="I29" s="165"/>
      <c r="J29" s="171"/>
      <c r="K29" s="170" t="str">
        <f t="shared" si="5"/>
        <v/>
      </c>
      <c r="L29" s="389" t="str">
        <f t="shared" si="6"/>
        <v/>
      </c>
      <c r="M29" s="390"/>
      <c r="N29" s="169" t="str">
        <f t="shared" si="9"/>
        <v/>
      </c>
      <c r="O29" s="193" t="str">
        <f t="shared" si="7"/>
        <v/>
      </c>
      <c r="P29" s="197" t="str">
        <f t="shared" si="10"/>
        <v/>
      </c>
      <c r="Q29" s="391"/>
      <c r="R29" s="392"/>
      <c r="S29" s="393"/>
      <c r="T29" s="394"/>
      <c r="U29" s="395"/>
      <c r="V29" s="396"/>
      <c r="W29" s="120"/>
      <c r="X29" s="115"/>
      <c r="Y29" s="112"/>
      <c r="AH29" s="263"/>
    </row>
    <row r="30" spans="1:34" s="79" customFormat="1" ht="20.100000000000001" customHeight="1">
      <c r="B30" s="229"/>
      <c r="C30" s="165" t="str">
        <f t="shared" si="0"/>
        <v/>
      </c>
      <c r="D30" s="165" t="str">
        <f t="shared" si="8"/>
        <v/>
      </c>
      <c r="E30" s="165" t="str">
        <f t="shared" si="1"/>
        <v/>
      </c>
      <c r="F30" s="165" t="str">
        <f t="shared" si="2"/>
        <v/>
      </c>
      <c r="G30" s="165" t="str">
        <f t="shared" si="3"/>
        <v/>
      </c>
      <c r="H30" s="165" t="str">
        <f t="shared" si="4"/>
        <v/>
      </c>
      <c r="I30" s="165"/>
      <c r="J30" s="171"/>
      <c r="K30" s="170" t="str">
        <f t="shared" si="5"/>
        <v/>
      </c>
      <c r="L30" s="389" t="str">
        <f t="shared" si="6"/>
        <v/>
      </c>
      <c r="M30" s="390"/>
      <c r="N30" s="169" t="str">
        <f t="shared" si="9"/>
        <v/>
      </c>
      <c r="O30" s="193" t="str">
        <f t="shared" si="7"/>
        <v/>
      </c>
      <c r="P30" s="197" t="str">
        <f t="shared" si="10"/>
        <v/>
      </c>
      <c r="Q30" s="391"/>
      <c r="R30" s="392"/>
      <c r="S30" s="393"/>
      <c r="T30" s="394"/>
      <c r="U30" s="395"/>
      <c r="V30" s="396"/>
      <c r="W30" s="120"/>
      <c r="X30" s="115"/>
      <c r="Y30" s="112"/>
      <c r="AH30" s="263"/>
    </row>
    <row r="31" spans="1:34" s="79" customFormat="1" ht="20.100000000000001" customHeight="1">
      <c r="B31" s="229"/>
      <c r="C31" s="165" t="str">
        <f t="shared" si="0"/>
        <v/>
      </c>
      <c r="D31" s="165" t="str">
        <f t="shared" si="8"/>
        <v/>
      </c>
      <c r="E31" s="165" t="str">
        <f t="shared" si="1"/>
        <v/>
      </c>
      <c r="F31" s="165" t="str">
        <f t="shared" si="2"/>
        <v/>
      </c>
      <c r="G31" s="165" t="str">
        <f t="shared" si="3"/>
        <v/>
      </c>
      <c r="H31" s="165" t="str">
        <f t="shared" si="4"/>
        <v/>
      </c>
      <c r="I31" s="165"/>
      <c r="J31" s="171"/>
      <c r="K31" s="170" t="str">
        <f t="shared" si="5"/>
        <v/>
      </c>
      <c r="L31" s="389" t="str">
        <f t="shared" si="6"/>
        <v/>
      </c>
      <c r="M31" s="390"/>
      <c r="N31" s="169" t="str">
        <f t="shared" si="9"/>
        <v/>
      </c>
      <c r="O31" s="193" t="str">
        <f t="shared" si="7"/>
        <v/>
      </c>
      <c r="P31" s="197" t="str">
        <f t="shared" si="10"/>
        <v/>
      </c>
      <c r="Q31" s="391"/>
      <c r="R31" s="392"/>
      <c r="S31" s="393"/>
      <c r="T31" s="394"/>
      <c r="U31" s="395"/>
      <c r="V31" s="396"/>
      <c r="W31" s="120"/>
      <c r="X31" s="115"/>
      <c r="Y31" s="112"/>
      <c r="AH31" s="263"/>
    </row>
    <row r="32" spans="1:34" s="79" customFormat="1" ht="20.100000000000001" customHeight="1" thickBot="1">
      <c r="B32" s="230"/>
      <c r="C32" s="172" t="str">
        <f t="shared" si="0"/>
        <v/>
      </c>
      <c r="D32" s="172" t="str">
        <f t="shared" si="8"/>
        <v/>
      </c>
      <c r="E32" s="172" t="str">
        <f t="shared" si="1"/>
        <v/>
      </c>
      <c r="F32" s="172" t="str">
        <f t="shared" si="2"/>
        <v/>
      </c>
      <c r="G32" s="172" t="str">
        <f t="shared" si="3"/>
        <v/>
      </c>
      <c r="H32" s="172" t="str">
        <f t="shared" si="4"/>
        <v/>
      </c>
      <c r="I32" s="172"/>
      <c r="J32" s="173"/>
      <c r="K32" s="175" t="str">
        <f t="shared" si="5"/>
        <v/>
      </c>
      <c r="L32" s="469" t="str">
        <f t="shared" si="6"/>
        <v/>
      </c>
      <c r="M32" s="470"/>
      <c r="N32" s="174" t="str">
        <f t="shared" si="9"/>
        <v/>
      </c>
      <c r="O32" s="199" t="str">
        <f t="shared" si="7"/>
        <v/>
      </c>
      <c r="P32" s="198" t="str">
        <f t="shared" si="10"/>
        <v/>
      </c>
      <c r="Q32" s="407"/>
      <c r="R32" s="408"/>
      <c r="S32" s="409"/>
      <c r="T32" s="402"/>
      <c r="U32" s="403"/>
      <c r="V32" s="404"/>
      <c r="W32" s="120"/>
      <c r="X32" s="115"/>
      <c r="Y32" s="112"/>
      <c r="AH32" s="263"/>
    </row>
    <row r="33" spans="1:34" s="79" customFormat="1" ht="13.5" customHeight="1">
      <c r="A33" s="217"/>
      <c r="B33" s="213"/>
      <c r="C33" s="213"/>
      <c r="D33" s="213"/>
      <c r="E33" s="213"/>
      <c r="F33" s="213"/>
      <c r="G33" s="213"/>
      <c r="H33" s="213"/>
      <c r="I33" s="213"/>
      <c r="J33" s="213"/>
      <c r="K33" s="214"/>
      <c r="L33" s="215"/>
      <c r="M33" s="215"/>
      <c r="N33" s="215"/>
      <c r="O33" s="214"/>
      <c r="P33" s="214"/>
      <c r="Q33" s="214"/>
      <c r="R33" s="216"/>
      <c r="S33" s="216"/>
      <c r="T33" s="216"/>
      <c r="U33" s="218"/>
      <c r="V33" s="219"/>
      <c r="W33" s="220"/>
      <c r="X33" s="115"/>
      <c r="Y33" s="112"/>
      <c r="AH33" s="263"/>
    </row>
    <row r="34" spans="1:34" s="79" customFormat="1" ht="10.5" customHeight="1">
      <c r="A34" s="217"/>
      <c r="B34" s="221"/>
      <c r="C34" s="221"/>
      <c r="D34" s="221"/>
      <c r="E34" s="221"/>
      <c r="F34" s="221"/>
      <c r="G34" s="221"/>
      <c r="H34" s="221"/>
      <c r="I34" s="221"/>
      <c r="J34" s="221"/>
      <c r="K34" s="222"/>
      <c r="L34" s="223"/>
      <c r="M34" s="223"/>
      <c r="N34" s="223"/>
      <c r="O34" s="223"/>
      <c r="P34" s="223"/>
      <c r="Q34" s="223"/>
      <c r="R34" s="223"/>
      <c r="S34" s="223"/>
      <c r="T34" s="223"/>
      <c r="U34" s="223"/>
      <c r="V34" s="223"/>
      <c r="W34" s="217"/>
      <c r="X34" s="115"/>
      <c r="Y34" s="112"/>
      <c r="AH34" s="263"/>
    </row>
    <row r="35" spans="1:34" s="79" customFormat="1" ht="15.75" customHeight="1">
      <c r="B35" s="83"/>
      <c r="C35" s="83"/>
      <c r="D35" s="83"/>
      <c r="E35" s="83"/>
      <c r="F35" s="83"/>
      <c r="G35" s="83"/>
      <c r="H35" s="83"/>
      <c r="I35" s="83"/>
      <c r="J35" s="83"/>
      <c r="K35" s="84"/>
      <c r="L35" s="85"/>
      <c r="M35" s="85"/>
      <c r="N35" s="85"/>
      <c r="O35" s="85"/>
      <c r="P35" s="85"/>
      <c r="Q35" s="85"/>
      <c r="R35" s="85"/>
      <c r="S35" s="85"/>
      <c r="T35" s="85"/>
      <c r="U35" s="85"/>
      <c r="V35" s="85"/>
      <c r="X35" s="115"/>
      <c r="Y35" s="112"/>
      <c r="AH35" s="263"/>
    </row>
    <row r="36" spans="1:34" s="79" customFormat="1" ht="15.75" customHeight="1">
      <c r="B36" s="83"/>
      <c r="C36" s="83"/>
      <c r="D36" s="83"/>
      <c r="E36" s="83"/>
      <c r="F36" s="83"/>
      <c r="G36" s="83"/>
      <c r="H36" s="83"/>
      <c r="I36" s="83"/>
      <c r="J36" s="83"/>
      <c r="K36" s="84"/>
      <c r="L36" s="85"/>
      <c r="M36" s="85"/>
      <c r="N36" s="85"/>
      <c r="O36" s="85"/>
      <c r="P36" s="85"/>
      <c r="Q36" s="85"/>
      <c r="R36" s="85"/>
      <c r="S36" s="85"/>
      <c r="T36" s="85"/>
      <c r="U36" s="85"/>
      <c r="V36" s="85"/>
      <c r="X36" s="115"/>
      <c r="Y36" s="112"/>
      <c r="AH36" s="263"/>
    </row>
    <row r="37" spans="1:34" s="79" customFormat="1" ht="15.75" customHeight="1">
      <c r="B37" s="83"/>
      <c r="C37" s="154"/>
      <c r="D37" s="83"/>
      <c r="E37" s="83"/>
      <c r="F37" s="83"/>
      <c r="G37" s="83"/>
      <c r="H37" s="83"/>
      <c r="I37" s="83"/>
      <c r="J37" s="83"/>
      <c r="K37" s="84"/>
      <c r="L37" s="85"/>
      <c r="M37" s="85"/>
      <c r="N37" s="85"/>
      <c r="O37" s="85"/>
      <c r="P37" s="85"/>
      <c r="Q37" s="85"/>
      <c r="R37" s="85"/>
      <c r="S37" s="85"/>
      <c r="T37" s="85"/>
      <c r="U37" s="85"/>
      <c r="V37" s="85"/>
      <c r="X37" s="115"/>
      <c r="Y37" s="112"/>
      <c r="AH37" s="263"/>
    </row>
    <row r="38" spans="1:34" s="79" customFormat="1" ht="15.75" customHeight="1" thickBot="1">
      <c r="B38" s="83"/>
      <c r="C38" s="83"/>
      <c r="D38" s="83"/>
      <c r="E38" s="83"/>
      <c r="F38" s="83"/>
      <c r="G38" s="83"/>
      <c r="H38" s="83"/>
      <c r="I38" s="83"/>
      <c r="J38" s="83"/>
      <c r="K38" s="84"/>
      <c r="L38" s="85"/>
      <c r="M38" s="85"/>
      <c r="N38" s="85"/>
      <c r="O38" s="85"/>
      <c r="P38" s="85"/>
      <c r="Q38" s="85"/>
      <c r="R38" s="85"/>
      <c r="S38" s="85"/>
      <c r="T38" s="85"/>
      <c r="U38" s="85"/>
      <c r="V38" s="85"/>
      <c r="X38" s="115"/>
      <c r="Y38" s="112"/>
      <c r="AH38" s="263"/>
    </row>
    <row r="39" spans="1:34" customFormat="1" ht="20.100000000000001" customHeight="1" thickBot="1">
      <c r="B39" s="209"/>
      <c r="C39" s="454" t="s">
        <v>181</v>
      </c>
      <c r="D39" s="454"/>
      <c r="E39" s="454"/>
      <c r="F39" s="454"/>
      <c r="G39" s="454"/>
      <c r="H39" s="454"/>
      <c r="I39" s="454"/>
      <c r="J39" s="455"/>
      <c r="K39" s="429" t="s">
        <v>182</v>
      </c>
      <c r="L39" s="427"/>
      <c r="M39" s="428"/>
      <c r="N39" s="195" t="s">
        <v>180</v>
      </c>
      <c r="O39" s="429" t="s">
        <v>129</v>
      </c>
      <c r="P39" s="428"/>
      <c r="Q39" s="429" t="s">
        <v>130</v>
      </c>
      <c r="R39" s="427"/>
      <c r="S39" s="428"/>
      <c r="T39" s="429" t="s">
        <v>153</v>
      </c>
      <c r="U39" s="427"/>
      <c r="V39" s="430"/>
      <c r="X39" s="113"/>
      <c r="Y39" s="110"/>
      <c r="AH39" s="263"/>
    </row>
    <row r="40" spans="1:34" ht="20.100000000000001" customHeight="1">
      <c r="B40" s="210"/>
      <c r="C40" s="165" t="str">
        <f t="shared" ref="C40:C63" si="12">IF($AE40=1,IF($Y40="","",IF($Y40="直接工事費","直接工事費計",IF(RIGHT($Y40, 2) = "積上", IF($Y40="一般管理費積上", $Y40, IF($Y40="現場管理費積上", $Y40, LEFT($Y40, LEN($Y40) - 2))), IF($Y40="共通仮設費率額","共通仮設費(率分)", IF($Y40="契約保証費","一般管理費(契約保証費)",IF($Y40="工事価格","工事価格",IF($Y40="工事合計","工事合計",$Y40))))))),"")</f>
        <v/>
      </c>
      <c r="D40" s="165" t="str">
        <f t="shared" ref="D40:D62" si="13">IF($AE40=2,IF($Y40="","",$Y40),"")</f>
        <v/>
      </c>
      <c r="E40" s="165" t="str">
        <f t="shared" ref="E40:E62" si="14">IF($AE40=3,IF($Y40="","",$Y40),"")</f>
        <v/>
      </c>
      <c r="F40" s="165" t="str">
        <f t="shared" ref="F40:F62" si="15">IF($AE40=4,IF($Y40="","",$Y40),"")</f>
        <v/>
      </c>
      <c r="G40" s="165" t="str">
        <f t="shared" ref="G40:G62" si="16">IF($AE40=5,IF($Y40="","",$Y40),"")</f>
        <v/>
      </c>
      <c r="H40" s="165" t="str">
        <f t="shared" ref="H40:H62" si="17">IF($AE40=6,IF($Y40="","",$Y40),"")</f>
        <v/>
      </c>
      <c r="I40" s="165"/>
      <c r="J40" s="165"/>
      <c r="K40" s="196" t="str">
        <f t="shared" ref="K40:K63" si="18">+IF(AA40="",IF(AF40=2,"1",""),IF(INT(AA40),INT(AA40),"0"))</f>
        <v/>
      </c>
      <c r="L40" s="422" t="str">
        <f t="shared" ref="L40:L63" si="19">+IF(AA40="","",IF(AA40-INT(AA40),AA40-INT(AA40),""))</f>
        <v/>
      </c>
      <c r="M40" s="423"/>
      <c r="N40" s="166" t="str">
        <f t="shared" ref="N40:N63" si="20">IF($AB40="",IF($AF40=2,"式",""),$AB40)</f>
        <v/>
      </c>
      <c r="O40" s="196" t="str">
        <f t="shared" ref="O40:O63" si="21">+IF(AC40="","",IF(INT(AC40),INT(AC40),"0"))</f>
        <v/>
      </c>
      <c r="P40" s="201" t="str">
        <f>+IF(AC40="","",IF(AC40-INT(AC40),AC40-INT(AC40),""))</f>
        <v/>
      </c>
      <c r="Q40" s="424"/>
      <c r="R40" s="425"/>
      <c r="S40" s="426"/>
      <c r="T40" s="440"/>
      <c r="U40" s="441"/>
      <c r="V40" s="442"/>
      <c r="AH40" s="263"/>
    </row>
    <row r="41" spans="1:34" s="79" customFormat="1" ht="20.100000000000001" customHeight="1">
      <c r="B41" s="210"/>
      <c r="C41" s="165" t="str">
        <f t="shared" si="12"/>
        <v/>
      </c>
      <c r="D41" s="165" t="str">
        <f t="shared" si="13"/>
        <v/>
      </c>
      <c r="E41" s="165" t="str">
        <f t="shared" si="14"/>
        <v/>
      </c>
      <c r="F41" s="165" t="str">
        <f t="shared" si="15"/>
        <v/>
      </c>
      <c r="G41" s="165" t="str">
        <f t="shared" si="16"/>
        <v/>
      </c>
      <c r="H41" s="165" t="str">
        <f t="shared" si="17"/>
        <v/>
      </c>
      <c r="I41" s="165"/>
      <c r="J41" s="165"/>
      <c r="K41" s="193" t="str">
        <f t="shared" si="18"/>
        <v/>
      </c>
      <c r="L41" s="410" t="str">
        <f t="shared" si="19"/>
        <v/>
      </c>
      <c r="M41" s="411"/>
      <c r="N41" s="169" t="str">
        <f t="shared" si="20"/>
        <v/>
      </c>
      <c r="O41" s="193" t="str">
        <f t="shared" si="21"/>
        <v/>
      </c>
      <c r="P41" s="194" t="str">
        <f t="shared" ref="P41:P63" si="22">+IF(AC41="","",IF(AC41-INT(AC41),AC41-INT(AC41),""))</f>
        <v/>
      </c>
      <c r="Q41" s="391"/>
      <c r="R41" s="392"/>
      <c r="S41" s="393"/>
      <c r="T41" s="457"/>
      <c r="U41" s="458"/>
      <c r="V41" s="459"/>
      <c r="X41" s="115"/>
      <c r="Y41" s="112"/>
      <c r="AH41" s="263"/>
    </row>
    <row r="42" spans="1:34" s="79" customFormat="1" ht="20.100000000000001" customHeight="1">
      <c r="B42" s="211"/>
      <c r="C42" s="165" t="str">
        <f t="shared" si="12"/>
        <v/>
      </c>
      <c r="D42" s="165" t="str">
        <f t="shared" si="13"/>
        <v/>
      </c>
      <c r="E42" s="165" t="str">
        <f t="shared" si="14"/>
        <v/>
      </c>
      <c r="F42" s="165" t="str">
        <f t="shared" si="15"/>
        <v/>
      </c>
      <c r="G42" s="165" t="str">
        <f t="shared" si="16"/>
        <v/>
      </c>
      <c r="H42" s="165" t="str">
        <f t="shared" si="17"/>
        <v/>
      </c>
      <c r="I42" s="165"/>
      <c r="J42" s="171"/>
      <c r="K42" s="193" t="str">
        <f t="shared" si="18"/>
        <v/>
      </c>
      <c r="L42" s="410" t="str">
        <f t="shared" si="19"/>
        <v/>
      </c>
      <c r="M42" s="411"/>
      <c r="N42" s="169" t="str">
        <f t="shared" si="20"/>
        <v/>
      </c>
      <c r="O42" s="193" t="str">
        <f t="shared" si="21"/>
        <v/>
      </c>
      <c r="P42" s="194" t="str">
        <f t="shared" si="22"/>
        <v/>
      </c>
      <c r="Q42" s="391"/>
      <c r="R42" s="392"/>
      <c r="S42" s="393"/>
      <c r="T42" s="457"/>
      <c r="U42" s="458"/>
      <c r="V42" s="459"/>
      <c r="X42" s="115"/>
      <c r="Y42" s="112"/>
      <c r="AH42" s="263"/>
    </row>
    <row r="43" spans="1:34" s="79" customFormat="1" ht="20.100000000000001" customHeight="1">
      <c r="B43" s="211"/>
      <c r="C43" s="165" t="str">
        <f t="shared" si="12"/>
        <v/>
      </c>
      <c r="D43" s="165" t="str">
        <f t="shared" si="13"/>
        <v/>
      </c>
      <c r="E43" s="165" t="str">
        <f t="shared" si="14"/>
        <v/>
      </c>
      <c r="F43" s="165" t="str">
        <f t="shared" si="15"/>
        <v/>
      </c>
      <c r="G43" s="165" t="str">
        <f t="shared" si="16"/>
        <v/>
      </c>
      <c r="H43" s="165" t="str">
        <f t="shared" si="17"/>
        <v/>
      </c>
      <c r="I43" s="165"/>
      <c r="J43" s="171"/>
      <c r="K43" s="193" t="str">
        <f t="shared" si="18"/>
        <v/>
      </c>
      <c r="L43" s="410" t="str">
        <f t="shared" si="19"/>
        <v/>
      </c>
      <c r="M43" s="411"/>
      <c r="N43" s="169" t="str">
        <f t="shared" si="20"/>
        <v/>
      </c>
      <c r="O43" s="193" t="str">
        <f t="shared" si="21"/>
        <v/>
      </c>
      <c r="P43" s="194" t="str">
        <f t="shared" si="22"/>
        <v/>
      </c>
      <c r="Q43" s="391"/>
      <c r="R43" s="392"/>
      <c r="S43" s="393"/>
      <c r="T43" s="457"/>
      <c r="U43" s="458"/>
      <c r="V43" s="459"/>
      <c r="X43" s="115"/>
      <c r="Y43" s="112"/>
      <c r="AH43" s="263"/>
    </row>
    <row r="44" spans="1:34" s="79" customFormat="1" ht="20.100000000000001" customHeight="1">
      <c r="B44" s="211"/>
      <c r="C44" s="165" t="str">
        <f t="shared" si="12"/>
        <v/>
      </c>
      <c r="D44" s="165" t="str">
        <f t="shared" si="13"/>
        <v/>
      </c>
      <c r="E44" s="165" t="str">
        <f t="shared" si="14"/>
        <v/>
      </c>
      <c r="F44" s="165" t="str">
        <f t="shared" si="15"/>
        <v/>
      </c>
      <c r="G44" s="165" t="str">
        <f t="shared" si="16"/>
        <v/>
      </c>
      <c r="H44" s="165" t="str">
        <f t="shared" si="17"/>
        <v/>
      </c>
      <c r="I44" s="165"/>
      <c r="J44" s="171"/>
      <c r="K44" s="193" t="str">
        <f t="shared" si="18"/>
        <v/>
      </c>
      <c r="L44" s="410" t="str">
        <f t="shared" si="19"/>
        <v/>
      </c>
      <c r="M44" s="411"/>
      <c r="N44" s="169" t="str">
        <f t="shared" si="20"/>
        <v/>
      </c>
      <c r="O44" s="193" t="str">
        <f t="shared" si="21"/>
        <v/>
      </c>
      <c r="P44" s="194" t="str">
        <f t="shared" si="22"/>
        <v/>
      </c>
      <c r="Q44" s="391"/>
      <c r="R44" s="392"/>
      <c r="S44" s="393"/>
      <c r="T44" s="457"/>
      <c r="U44" s="458"/>
      <c r="V44" s="459"/>
      <c r="X44" s="115"/>
      <c r="Y44" s="112"/>
      <c r="AH44" s="263"/>
    </row>
    <row r="45" spans="1:34" s="79" customFormat="1" ht="20.100000000000001" customHeight="1">
      <c r="B45" s="211"/>
      <c r="C45" s="165" t="str">
        <f t="shared" si="12"/>
        <v/>
      </c>
      <c r="D45" s="165" t="str">
        <f t="shared" si="13"/>
        <v/>
      </c>
      <c r="E45" s="165" t="str">
        <f t="shared" si="14"/>
        <v/>
      </c>
      <c r="F45" s="165" t="str">
        <f t="shared" si="15"/>
        <v/>
      </c>
      <c r="G45" s="165" t="str">
        <f t="shared" si="16"/>
        <v/>
      </c>
      <c r="H45" s="165" t="str">
        <f t="shared" si="17"/>
        <v/>
      </c>
      <c r="I45" s="165"/>
      <c r="J45" s="171"/>
      <c r="K45" s="193" t="str">
        <f t="shared" si="18"/>
        <v/>
      </c>
      <c r="L45" s="410" t="str">
        <f t="shared" si="19"/>
        <v/>
      </c>
      <c r="M45" s="411"/>
      <c r="N45" s="169" t="str">
        <f t="shared" si="20"/>
        <v/>
      </c>
      <c r="O45" s="193" t="str">
        <f t="shared" si="21"/>
        <v/>
      </c>
      <c r="P45" s="194" t="str">
        <f t="shared" si="22"/>
        <v/>
      </c>
      <c r="Q45" s="391"/>
      <c r="R45" s="392"/>
      <c r="S45" s="393"/>
      <c r="T45" s="457"/>
      <c r="U45" s="458"/>
      <c r="V45" s="459"/>
      <c r="X45" s="115"/>
      <c r="Y45" s="112"/>
      <c r="AH45" s="263"/>
    </row>
    <row r="46" spans="1:34" s="79" customFormat="1" ht="20.100000000000001" customHeight="1">
      <c r="B46" s="211"/>
      <c r="C46" s="165" t="str">
        <f t="shared" si="12"/>
        <v/>
      </c>
      <c r="D46" s="165" t="str">
        <f t="shared" si="13"/>
        <v/>
      </c>
      <c r="E46" s="165" t="str">
        <f t="shared" si="14"/>
        <v/>
      </c>
      <c r="F46" s="165" t="str">
        <f t="shared" si="15"/>
        <v/>
      </c>
      <c r="G46" s="165" t="str">
        <f t="shared" si="16"/>
        <v/>
      </c>
      <c r="H46" s="165" t="str">
        <f t="shared" si="17"/>
        <v/>
      </c>
      <c r="I46" s="165"/>
      <c r="J46" s="171"/>
      <c r="K46" s="193" t="str">
        <f t="shared" si="18"/>
        <v/>
      </c>
      <c r="L46" s="410" t="str">
        <f t="shared" si="19"/>
        <v/>
      </c>
      <c r="M46" s="411"/>
      <c r="N46" s="169" t="str">
        <f t="shared" si="20"/>
        <v/>
      </c>
      <c r="O46" s="193" t="str">
        <f t="shared" si="21"/>
        <v/>
      </c>
      <c r="P46" s="194" t="str">
        <f t="shared" si="22"/>
        <v/>
      </c>
      <c r="Q46" s="391"/>
      <c r="R46" s="392"/>
      <c r="S46" s="393"/>
      <c r="T46" s="457"/>
      <c r="U46" s="458"/>
      <c r="V46" s="459"/>
      <c r="X46" s="115"/>
      <c r="Y46" s="112"/>
      <c r="AH46" s="263"/>
    </row>
    <row r="47" spans="1:34" ht="20.100000000000001" customHeight="1">
      <c r="B47" s="210"/>
      <c r="C47" s="165" t="str">
        <f t="shared" si="12"/>
        <v/>
      </c>
      <c r="D47" s="165" t="str">
        <f t="shared" si="13"/>
        <v/>
      </c>
      <c r="E47" s="165" t="str">
        <f t="shared" si="14"/>
        <v/>
      </c>
      <c r="F47" s="165" t="str">
        <f t="shared" si="15"/>
        <v/>
      </c>
      <c r="G47" s="165" t="str">
        <f t="shared" si="16"/>
        <v/>
      </c>
      <c r="H47" s="165" t="str">
        <f t="shared" si="17"/>
        <v/>
      </c>
      <c r="I47" s="165"/>
      <c r="J47" s="165"/>
      <c r="K47" s="193" t="str">
        <f t="shared" si="18"/>
        <v/>
      </c>
      <c r="L47" s="410" t="str">
        <f t="shared" si="19"/>
        <v/>
      </c>
      <c r="M47" s="411"/>
      <c r="N47" s="169" t="str">
        <f t="shared" si="20"/>
        <v/>
      </c>
      <c r="O47" s="193" t="str">
        <f t="shared" si="21"/>
        <v/>
      </c>
      <c r="P47" s="194" t="str">
        <f t="shared" si="22"/>
        <v/>
      </c>
      <c r="Q47" s="391"/>
      <c r="R47" s="392"/>
      <c r="S47" s="393"/>
      <c r="T47" s="457"/>
      <c r="U47" s="458"/>
      <c r="V47" s="459"/>
      <c r="AH47" s="263"/>
    </row>
    <row r="48" spans="1:34" s="79" customFormat="1" ht="20.100000000000001" customHeight="1">
      <c r="B48" s="210"/>
      <c r="C48" s="165" t="str">
        <f t="shared" si="12"/>
        <v/>
      </c>
      <c r="D48" s="165" t="str">
        <f t="shared" si="13"/>
        <v/>
      </c>
      <c r="E48" s="165" t="str">
        <f t="shared" si="14"/>
        <v/>
      </c>
      <c r="F48" s="165" t="str">
        <f t="shared" si="15"/>
        <v/>
      </c>
      <c r="G48" s="165" t="str">
        <f t="shared" si="16"/>
        <v/>
      </c>
      <c r="H48" s="165" t="str">
        <f t="shared" si="17"/>
        <v/>
      </c>
      <c r="I48" s="165"/>
      <c r="J48" s="165"/>
      <c r="K48" s="193" t="str">
        <f t="shared" si="18"/>
        <v/>
      </c>
      <c r="L48" s="410" t="str">
        <f t="shared" si="19"/>
        <v/>
      </c>
      <c r="M48" s="411"/>
      <c r="N48" s="169" t="str">
        <f t="shared" si="20"/>
        <v/>
      </c>
      <c r="O48" s="193" t="str">
        <f t="shared" si="21"/>
        <v/>
      </c>
      <c r="P48" s="194" t="str">
        <f t="shared" si="22"/>
        <v/>
      </c>
      <c r="Q48" s="391"/>
      <c r="R48" s="392"/>
      <c r="S48" s="393"/>
      <c r="T48" s="457"/>
      <c r="U48" s="458"/>
      <c r="V48" s="459"/>
      <c r="X48" s="115"/>
      <c r="Y48" s="112"/>
      <c r="AH48" s="263"/>
    </row>
    <row r="49" spans="2:34" s="79" customFormat="1" ht="20.100000000000001" customHeight="1">
      <c r="B49" s="211"/>
      <c r="C49" s="165" t="str">
        <f t="shared" si="12"/>
        <v/>
      </c>
      <c r="D49" s="165" t="str">
        <f t="shared" si="13"/>
        <v/>
      </c>
      <c r="E49" s="165" t="str">
        <f t="shared" si="14"/>
        <v/>
      </c>
      <c r="F49" s="165" t="str">
        <f t="shared" si="15"/>
        <v/>
      </c>
      <c r="G49" s="165" t="str">
        <f t="shared" si="16"/>
        <v/>
      </c>
      <c r="H49" s="165" t="str">
        <f t="shared" si="17"/>
        <v/>
      </c>
      <c r="I49" s="165"/>
      <c r="J49" s="171"/>
      <c r="K49" s="193" t="str">
        <f t="shared" si="18"/>
        <v/>
      </c>
      <c r="L49" s="410" t="str">
        <f t="shared" si="19"/>
        <v/>
      </c>
      <c r="M49" s="411"/>
      <c r="N49" s="169" t="str">
        <f t="shared" si="20"/>
        <v/>
      </c>
      <c r="O49" s="193" t="str">
        <f t="shared" si="21"/>
        <v/>
      </c>
      <c r="P49" s="194" t="str">
        <f t="shared" si="22"/>
        <v/>
      </c>
      <c r="Q49" s="391"/>
      <c r="R49" s="392"/>
      <c r="S49" s="393"/>
      <c r="T49" s="457"/>
      <c r="U49" s="458"/>
      <c r="V49" s="459"/>
      <c r="X49" s="115"/>
      <c r="Y49" s="112"/>
      <c r="AH49" s="263"/>
    </row>
    <row r="50" spans="2:34" s="79" customFormat="1" ht="20.100000000000001" customHeight="1">
      <c r="B50" s="211"/>
      <c r="C50" s="165" t="str">
        <f t="shared" si="12"/>
        <v/>
      </c>
      <c r="D50" s="165" t="str">
        <f t="shared" si="13"/>
        <v/>
      </c>
      <c r="E50" s="165" t="str">
        <f t="shared" si="14"/>
        <v/>
      </c>
      <c r="F50" s="165" t="str">
        <f t="shared" si="15"/>
        <v/>
      </c>
      <c r="G50" s="165" t="str">
        <f t="shared" si="16"/>
        <v/>
      </c>
      <c r="H50" s="165" t="str">
        <f t="shared" si="17"/>
        <v/>
      </c>
      <c r="I50" s="165"/>
      <c r="J50" s="171"/>
      <c r="K50" s="193" t="str">
        <f t="shared" si="18"/>
        <v/>
      </c>
      <c r="L50" s="410" t="str">
        <f t="shared" si="19"/>
        <v/>
      </c>
      <c r="M50" s="411"/>
      <c r="N50" s="169" t="str">
        <f t="shared" si="20"/>
        <v/>
      </c>
      <c r="O50" s="193" t="str">
        <f t="shared" si="21"/>
        <v/>
      </c>
      <c r="P50" s="194" t="str">
        <f t="shared" si="22"/>
        <v/>
      </c>
      <c r="Q50" s="391"/>
      <c r="R50" s="392"/>
      <c r="S50" s="393"/>
      <c r="T50" s="457"/>
      <c r="U50" s="458"/>
      <c r="V50" s="459"/>
      <c r="X50" s="115"/>
      <c r="Y50" s="112"/>
      <c r="AH50" s="263"/>
    </row>
    <row r="51" spans="2:34" s="79" customFormat="1" ht="20.100000000000001" customHeight="1">
      <c r="B51" s="211"/>
      <c r="C51" s="165" t="str">
        <f t="shared" si="12"/>
        <v/>
      </c>
      <c r="D51" s="165" t="str">
        <f t="shared" si="13"/>
        <v/>
      </c>
      <c r="E51" s="165" t="str">
        <f t="shared" si="14"/>
        <v/>
      </c>
      <c r="F51" s="165" t="str">
        <f t="shared" si="15"/>
        <v/>
      </c>
      <c r="G51" s="165" t="str">
        <f t="shared" si="16"/>
        <v/>
      </c>
      <c r="H51" s="165" t="str">
        <f t="shared" si="17"/>
        <v/>
      </c>
      <c r="I51" s="165"/>
      <c r="J51" s="171"/>
      <c r="K51" s="193" t="str">
        <f t="shared" si="18"/>
        <v/>
      </c>
      <c r="L51" s="410" t="str">
        <f t="shared" si="19"/>
        <v/>
      </c>
      <c r="M51" s="411"/>
      <c r="N51" s="169" t="str">
        <f t="shared" si="20"/>
        <v/>
      </c>
      <c r="O51" s="193" t="str">
        <f t="shared" si="21"/>
        <v/>
      </c>
      <c r="P51" s="194" t="str">
        <f t="shared" si="22"/>
        <v/>
      </c>
      <c r="Q51" s="391"/>
      <c r="R51" s="392"/>
      <c r="S51" s="393"/>
      <c r="T51" s="457"/>
      <c r="U51" s="458"/>
      <c r="V51" s="459"/>
      <c r="X51" s="115"/>
      <c r="Y51" s="112"/>
      <c r="AH51" s="263"/>
    </row>
    <row r="52" spans="2:34" ht="20.100000000000001" customHeight="1">
      <c r="B52" s="210"/>
      <c r="C52" s="165" t="str">
        <f t="shared" si="12"/>
        <v/>
      </c>
      <c r="D52" s="165" t="str">
        <f t="shared" si="13"/>
        <v/>
      </c>
      <c r="E52" s="165" t="str">
        <f t="shared" si="14"/>
        <v/>
      </c>
      <c r="F52" s="165" t="str">
        <f t="shared" si="15"/>
        <v/>
      </c>
      <c r="G52" s="165" t="str">
        <f t="shared" si="16"/>
        <v/>
      </c>
      <c r="H52" s="165" t="str">
        <f t="shared" si="17"/>
        <v/>
      </c>
      <c r="I52" s="165"/>
      <c r="J52" s="165"/>
      <c r="K52" s="193" t="str">
        <f t="shared" si="18"/>
        <v/>
      </c>
      <c r="L52" s="410" t="str">
        <f t="shared" si="19"/>
        <v/>
      </c>
      <c r="M52" s="411"/>
      <c r="N52" s="169" t="str">
        <f t="shared" si="20"/>
        <v/>
      </c>
      <c r="O52" s="193" t="str">
        <f t="shared" si="21"/>
        <v/>
      </c>
      <c r="P52" s="194" t="str">
        <f t="shared" si="22"/>
        <v/>
      </c>
      <c r="Q52" s="391"/>
      <c r="R52" s="392"/>
      <c r="S52" s="393"/>
      <c r="T52" s="457"/>
      <c r="U52" s="458"/>
      <c r="V52" s="459"/>
      <c r="AH52" s="263"/>
    </row>
    <row r="53" spans="2:34" s="79" customFormat="1" ht="20.100000000000001" customHeight="1">
      <c r="B53" s="211"/>
      <c r="C53" s="165" t="str">
        <f t="shared" si="12"/>
        <v/>
      </c>
      <c r="D53" s="165" t="str">
        <f t="shared" si="13"/>
        <v/>
      </c>
      <c r="E53" s="165" t="str">
        <f t="shared" si="14"/>
        <v/>
      </c>
      <c r="F53" s="165" t="str">
        <f t="shared" si="15"/>
        <v/>
      </c>
      <c r="G53" s="165" t="str">
        <f t="shared" si="16"/>
        <v/>
      </c>
      <c r="H53" s="165" t="str">
        <f t="shared" si="17"/>
        <v/>
      </c>
      <c r="I53" s="165"/>
      <c r="J53" s="171"/>
      <c r="K53" s="193" t="str">
        <f t="shared" si="18"/>
        <v/>
      </c>
      <c r="L53" s="410" t="str">
        <f t="shared" si="19"/>
        <v/>
      </c>
      <c r="M53" s="411"/>
      <c r="N53" s="169" t="str">
        <f t="shared" si="20"/>
        <v/>
      </c>
      <c r="O53" s="193" t="str">
        <f t="shared" si="21"/>
        <v/>
      </c>
      <c r="P53" s="194" t="str">
        <f t="shared" si="22"/>
        <v/>
      </c>
      <c r="Q53" s="391"/>
      <c r="R53" s="392"/>
      <c r="S53" s="393"/>
      <c r="T53" s="457"/>
      <c r="U53" s="458"/>
      <c r="V53" s="459"/>
      <c r="X53" s="115"/>
      <c r="Y53" s="112"/>
      <c r="AH53" s="263"/>
    </row>
    <row r="54" spans="2:34" ht="20.100000000000001" customHeight="1">
      <c r="B54" s="210"/>
      <c r="C54" s="165" t="str">
        <f t="shared" si="12"/>
        <v/>
      </c>
      <c r="D54" s="165" t="str">
        <f t="shared" si="13"/>
        <v/>
      </c>
      <c r="E54" s="165" t="str">
        <f t="shared" si="14"/>
        <v/>
      </c>
      <c r="F54" s="165" t="str">
        <f t="shared" si="15"/>
        <v/>
      </c>
      <c r="G54" s="165" t="str">
        <f t="shared" si="16"/>
        <v/>
      </c>
      <c r="H54" s="165" t="str">
        <f t="shared" si="17"/>
        <v/>
      </c>
      <c r="I54" s="165"/>
      <c r="J54" s="165"/>
      <c r="K54" s="193" t="str">
        <f t="shared" si="18"/>
        <v/>
      </c>
      <c r="L54" s="410" t="str">
        <f t="shared" si="19"/>
        <v/>
      </c>
      <c r="M54" s="411"/>
      <c r="N54" s="169" t="str">
        <f t="shared" si="20"/>
        <v/>
      </c>
      <c r="O54" s="193" t="str">
        <f t="shared" si="21"/>
        <v/>
      </c>
      <c r="P54" s="194" t="str">
        <f t="shared" si="22"/>
        <v/>
      </c>
      <c r="Q54" s="391"/>
      <c r="R54" s="392"/>
      <c r="S54" s="393"/>
      <c r="T54" s="457"/>
      <c r="U54" s="458"/>
      <c r="V54" s="459"/>
      <c r="AH54" s="263"/>
    </row>
    <row r="55" spans="2:34" s="79" customFormat="1" ht="20.100000000000001" customHeight="1">
      <c r="B55" s="211"/>
      <c r="C55" s="165" t="str">
        <f t="shared" si="12"/>
        <v/>
      </c>
      <c r="D55" s="165" t="str">
        <f t="shared" si="13"/>
        <v/>
      </c>
      <c r="E55" s="165" t="str">
        <f t="shared" si="14"/>
        <v/>
      </c>
      <c r="F55" s="165" t="str">
        <f t="shared" si="15"/>
        <v/>
      </c>
      <c r="G55" s="165" t="str">
        <f t="shared" si="16"/>
        <v/>
      </c>
      <c r="H55" s="165" t="str">
        <f t="shared" si="17"/>
        <v/>
      </c>
      <c r="I55" s="165"/>
      <c r="J55" s="171"/>
      <c r="K55" s="193" t="str">
        <f t="shared" si="18"/>
        <v/>
      </c>
      <c r="L55" s="410" t="str">
        <f t="shared" si="19"/>
        <v/>
      </c>
      <c r="M55" s="411"/>
      <c r="N55" s="169" t="str">
        <f t="shared" si="20"/>
        <v/>
      </c>
      <c r="O55" s="193" t="str">
        <f t="shared" si="21"/>
        <v/>
      </c>
      <c r="P55" s="194" t="str">
        <f t="shared" si="22"/>
        <v/>
      </c>
      <c r="Q55" s="391"/>
      <c r="R55" s="392"/>
      <c r="S55" s="393"/>
      <c r="T55" s="457"/>
      <c r="U55" s="458"/>
      <c r="V55" s="459"/>
      <c r="X55" s="115"/>
      <c r="Y55" s="112"/>
      <c r="AH55" s="263"/>
    </row>
    <row r="56" spans="2:34" ht="20.100000000000001" customHeight="1">
      <c r="B56" s="210"/>
      <c r="C56" s="165" t="str">
        <f t="shared" si="12"/>
        <v/>
      </c>
      <c r="D56" s="165" t="str">
        <f t="shared" si="13"/>
        <v/>
      </c>
      <c r="E56" s="165" t="str">
        <f t="shared" si="14"/>
        <v/>
      </c>
      <c r="F56" s="165" t="str">
        <f t="shared" si="15"/>
        <v/>
      </c>
      <c r="G56" s="165" t="str">
        <f t="shared" si="16"/>
        <v/>
      </c>
      <c r="H56" s="165" t="str">
        <f t="shared" si="17"/>
        <v/>
      </c>
      <c r="I56" s="165"/>
      <c r="J56" s="165"/>
      <c r="K56" s="193" t="str">
        <f t="shared" si="18"/>
        <v/>
      </c>
      <c r="L56" s="410" t="str">
        <f t="shared" si="19"/>
        <v/>
      </c>
      <c r="M56" s="411"/>
      <c r="N56" s="169" t="str">
        <f t="shared" si="20"/>
        <v/>
      </c>
      <c r="O56" s="193" t="str">
        <f t="shared" si="21"/>
        <v/>
      </c>
      <c r="P56" s="194" t="str">
        <f t="shared" si="22"/>
        <v/>
      </c>
      <c r="Q56" s="391"/>
      <c r="R56" s="392"/>
      <c r="S56" s="393"/>
      <c r="T56" s="457"/>
      <c r="U56" s="458"/>
      <c r="V56" s="459"/>
      <c r="AH56" s="263"/>
    </row>
    <row r="57" spans="2:34" s="79" customFormat="1" ht="20.100000000000001" customHeight="1">
      <c r="B57" s="211"/>
      <c r="C57" s="165" t="str">
        <f t="shared" si="12"/>
        <v/>
      </c>
      <c r="D57" s="165" t="str">
        <f t="shared" si="13"/>
        <v/>
      </c>
      <c r="E57" s="165" t="str">
        <f t="shared" si="14"/>
        <v/>
      </c>
      <c r="F57" s="165" t="str">
        <f t="shared" si="15"/>
        <v/>
      </c>
      <c r="G57" s="165" t="str">
        <f t="shared" si="16"/>
        <v/>
      </c>
      <c r="H57" s="165" t="str">
        <f t="shared" si="17"/>
        <v/>
      </c>
      <c r="I57" s="165"/>
      <c r="J57" s="171"/>
      <c r="K57" s="193" t="str">
        <f t="shared" si="18"/>
        <v/>
      </c>
      <c r="L57" s="410" t="str">
        <f t="shared" si="19"/>
        <v/>
      </c>
      <c r="M57" s="411"/>
      <c r="N57" s="169" t="str">
        <f t="shared" si="20"/>
        <v/>
      </c>
      <c r="O57" s="193" t="str">
        <f t="shared" si="21"/>
        <v/>
      </c>
      <c r="P57" s="194" t="str">
        <f t="shared" si="22"/>
        <v/>
      </c>
      <c r="Q57" s="391"/>
      <c r="R57" s="392"/>
      <c r="S57" s="393"/>
      <c r="T57" s="457"/>
      <c r="U57" s="458"/>
      <c r="V57" s="459"/>
      <c r="X57" s="115"/>
      <c r="Y57" s="112"/>
      <c r="AH57" s="263"/>
    </row>
    <row r="58" spans="2:34" s="79" customFormat="1" ht="20.100000000000001" customHeight="1">
      <c r="B58" s="211"/>
      <c r="C58" s="165" t="str">
        <f t="shared" si="12"/>
        <v/>
      </c>
      <c r="D58" s="165" t="str">
        <f t="shared" si="13"/>
        <v/>
      </c>
      <c r="E58" s="165" t="str">
        <f t="shared" si="14"/>
        <v/>
      </c>
      <c r="F58" s="165" t="str">
        <f t="shared" si="15"/>
        <v/>
      </c>
      <c r="G58" s="165" t="str">
        <f t="shared" si="16"/>
        <v/>
      </c>
      <c r="H58" s="165" t="str">
        <f t="shared" si="17"/>
        <v/>
      </c>
      <c r="I58" s="165"/>
      <c r="J58" s="171"/>
      <c r="K58" s="193" t="str">
        <f t="shared" si="18"/>
        <v/>
      </c>
      <c r="L58" s="410" t="str">
        <f t="shared" si="19"/>
        <v/>
      </c>
      <c r="M58" s="411"/>
      <c r="N58" s="169" t="str">
        <f t="shared" si="20"/>
        <v/>
      </c>
      <c r="O58" s="193" t="str">
        <f t="shared" si="21"/>
        <v/>
      </c>
      <c r="P58" s="194" t="str">
        <f t="shared" si="22"/>
        <v/>
      </c>
      <c r="Q58" s="391"/>
      <c r="R58" s="392"/>
      <c r="S58" s="393"/>
      <c r="T58" s="457"/>
      <c r="U58" s="458"/>
      <c r="V58" s="459"/>
      <c r="X58" s="115"/>
      <c r="Y58" s="112"/>
      <c r="AH58" s="263"/>
    </row>
    <row r="59" spans="2:34" s="79" customFormat="1" ht="20.100000000000001" customHeight="1">
      <c r="B59" s="211"/>
      <c r="C59" s="165" t="str">
        <f t="shared" si="12"/>
        <v/>
      </c>
      <c r="D59" s="165" t="str">
        <f t="shared" si="13"/>
        <v/>
      </c>
      <c r="E59" s="165" t="str">
        <f t="shared" si="14"/>
        <v/>
      </c>
      <c r="F59" s="165" t="str">
        <f t="shared" si="15"/>
        <v/>
      </c>
      <c r="G59" s="165" t="str">
        <f t="shared" si="16"/>
        <v/>
      </c>
      <c r="H59" s="165" t="str">
        <f t="shared" si="17"/>
        <v/>
      </c>
      <c r="I59" s="165"/>
      <c r="J59" s="171"/>
      <c r="K59" s="193" t="str">
        <f t="shared" si="18"/>
        <v/>
      </c>
      <c r="L59" s="410" t="str">
        <f t="shared" si="19"/>
        <v/>
      </c>
      <c r="M59" s="411"/>
      <c r="N59" s="169" t="str">
        <f t="shared" si="20"/>
        <v/>
      </c>
      <c r="O59" s="193" t="str">
        <f t="shared" si="21"/>
        <v/>
      </c>
      <c r="P59" s="194" t="str">
        <f t="shared" si="22"/>
        <v/>
      </c>
      <c r="Q59" s="391"/>
      <c r="R59" s="392"/>
      <c r="S59" s="393"/>
      <c r="T59" s="457"/>
      <c r="U59" s="458"/>
      <c r="V59" s="459"/>
      <c r="X59" s="115"/>
      <c r="Y59" s="112"/>
      <c r="AH59" s="263"/>
    </row>
    <row r="60" spans="2:34" s="79" customFormat="1" ht="20.100000000000001" customHeight="1">
      <c r="B60" s="211"/>
      <c r="C60" s="165" t="str">
        <f t="shared" si="12"/>
        <v/>
      </c>
      <c r="D60" s="165" t="str">
        <f t="shared" si="13"/>
        <v/>
      </c>
      <c r="E60" s="165" t="str">
        <f t="shared" si="14"/>
        <v/>
      </c>
      <c r="F60" s="165" t="str">
        <f t="shared" si="15"/>
        <v/>
      </c>
      <c r="G60" s="165" t="str">
        <f t="shared" si="16"/>
        <v/>
      </c>
      <c r="H60" s="165" t="str">
        <f t="shared" si="17"/>
        <v/>
      </c>
      <c r="I60" s="165"/>
      <c r="J60" s="171"/>
      <c r="K60" s="193" t="str">
        <f t="shared" si="18"/>
        <v/>
      </c>
      <c r="L60" s="410" t="str">
        <f t="shared" si="19"/>
        <v/>
      </c>
      <c r="M60" s="411"/>
      <c r="N60" s="169" t="str">
        <f t="shared" si="20"/>
        <v/>
      </c>
      <c r="O60" s="193" t="str">
        <f t="shared" si="21"/>
        <v/>
      </c>
      <c r="P60" s="194" t="str">
        <f t="shared" si="22"/>
        <v/>
      </c>
      <c r="Q60" s="391"/>
      <c r="R60" s="392"/>
      <c r="S60" s="393"/>
      <c r="T60" s="457"/>
      <c r="U60" s="458"/>
      <c r="V60" s="459"/>
      <c r="X60" s="115"/>
      <c r="Y60" s="112"/>
      <c r="AH60" s="263"/>
    </row>
    <row r="61" spans="2:34" s="79" customFormat="1" ht="20.100000000000001" customHeight="1">
      <c r="B61" s="211"/>
      <c r="C61" s="165" t="str">
        <f t="shared" si="12"/>
        <v/>
      </c>
      <c r="D61" s="165" t="str">
        <f t="shared" si="13"/>
        <v/>
      </c>
      <c r="E61" s="165" t="str">
        <f t="shared" si="14"/>
        <v/>
      </c>
      <c r="F61" s="165" t="str">
        <f t="shared" si="15"/>
        <v/>
      </c>
      <c r="G61" s="165" t="str">
        <f t="shared" si="16"/>
        <v/>
      </c>
      <c r="H61" s="165" t="str">
        <f t="shared" si="17"/>
        <v/>
      </c>
      <c r="I61" s="165"/>
      <c r="J61" s="171"/>
      <c r="K61" s="193" t="str">
        <f t="shared" si="18"/>
        <v/>
      </c>
      <c r="L61" s="410" t="str">
        <f t="shared" si="19"/>
        <v/>
      </c>
      <c r="M61" s="411"/>
      <c r="N61" s="169" t="str">
        <f t="shared" si="20"/>
        <v/>
      </c>
      <c r="O61" s="193" t="str">
        <f t="shared" si="21"/>
        <v/>
      </c>
      <c r="P61" s="194" t="str">
        <f t="shared" si="22"/>
        <v/>
      </c>
      <c r="Q61" s="391"/>
      <c r="R61" s="392"/>
      <c r="S61" s="393"/>
      <c r="T61" s="457"/>
      <c r="U61" s="458"/>
      <c r="V61" s="459"/>
      <c r="X61" s="115"/>
      <c r="Y61" s="112"/>
      <c r="AH61" s="263"/>
    </row>
    <row r="62" spans="2:34" s="79" customFormat="1" ht="20.100000000000001" customHeight="1">
      <c r="B62" s="211"/>
      <c r="C62" s="165" t="str">
        <f t="shared" si="12"/>
        <v/>
      </c>
      <c r="D62" s="165" t="str">
        <f t="shared" si="13"/>
        <v/>
      </c>
      <c r="E62" s="165" t="str">
        <f t="shared" si="14"/>
        <v/>
      </c>
      <c r="F62" s="165" t="str">
        <f t="shared" si="15"/>
        <v/>
      </c>
      <c r="G62" s="165" t="str">
        <f t="shared" si="16"/>
        <v/>
      </c>
      <c r="H62" s="165" t="str">
        <f t="shared" si="17"/>
        <v/>
      </c>
      <c r="I62" s="165"/>
      <c r="J62" s="171"/>
      <c r="K62" s="193" t="str">
        <f t="shared" si="18"/>
        <v/>
      </c>
      <c r="L62" s="410" t="str">
        <f t="shared" si="19"/>
        <v/>
      </c>
      <c r="M62" s="411"/>
      <c r="N62" s="169" t="str">
        <f t="shared" si="20"/>
        <v/>
      </c>
      <c r="O62" s="193" t="str">
        <f t="shared" si="21"/>
        <v/>
      </c>
      <c r="P62" s="194" t="str">
        <f t="shared" si="22"/>
        <v/>
      </c>
      <c r="Q62" s="391"/>
      <c r="R62" s="392"/>
      <c r="S62" s="393"/>
      <c r="T62" s="457"/>
      <c r="U62" s="458"/>
      <c r="V62" s="459"/>
      <c r="X62" s="115"/>
      <c r="Y62" s="112"/>
      <c r="AH62" s="263"/>
    </row>
    <row r="63" spans="2:34" s="79" customFormat="1" ht="20.100000000000001" customHeight="1" thickBot="1">
      <c r="B63" s="212"/>
      <c r="C63" s="172" t="str">
        <f t="shared" si="12"/>
        <v/>
      </c>
      <c r="D63" s="172" t="str">
        <f>IF($AE63=2,IF($Y63="","",$Y63),"")</f>
        <v/>
      </c>
      <c r="E63" s="172" t="str">
        <f>IF($AE63=3,IF($Y63="","",$Y63),"")</f>
        <v/>
      </c>
      <c r="F63" s="172" t="str">
        <f>IF($AE63=4,IF($Y63="","",$Y63),"")</f>
        <v/>
      </c>
      <c r="G63" s="172" t="str">
        <f>IF($AE63=5,IF($Y63="","",$Y63),"")</f>
        <v/>
      </c>
      <c r="H63" s="172" t="str">
        <f>IF($AE63=6,IF($Y63="","",$Y63),"")</f>
        <v/>
      </c>
      <c r="I63" s="172"/>
      <c r="J63" s="173"/>
      <c r="K63" s="199" t="str">
        <f t="shared" si="18"/>
        <v/>
      </c>
      <c r="L63" s="405" t="str">
        <f t="shared" si="19"/>
        <v/>
      </c>
      <c r="M63" s="406"/>
      <c r="N63" s="174" t="str">
        <f t="shared" si="20"/>
        <v/>
      </c>
      <c r="O63" s="199" t="str">
        <f t="shared" si="21"/>
        <v/>
      </c>
      <c r="P63" s="200" t="str">
        <f t="shared" si="22"/>
        <v/>
      </c>
      <c r="Q63" s="407"/>
      <c r="R63" s="408"/>
      <c r="S63" s="409"/>
      <c r="T63" s="464"/>
      <c r="U63" s="465"/>
      <c r="V63" s="466"/>
      <c r="X63" s="115"/>
      <c r="Y63" s="112"/>
      <c r="AH63" s="263"/>
    </row>
    <row r="64" spans="2:34" s="79" customFormat="1" ht="20.100000000000001" customHeight="1">
      <c r="B64" s="176"/>
      <c r="C64" s="177"/>
      <c r="D64" s="177"/>
      <c r="E64" s="177"/>
      <c r="F64" s="177"/>
      <c r="G64" s="177"/>
      <c r="H64" s="177"/>
      <c r="I64" s="177"/>
      <c r="J64" s="177"/>
      <c r="K64" s="178"/>
      <c r="L64" s="179"/>
      <c r="M64" s="179"/>
      <c r="N64" s="179"/>
      <c r="O64" s="178"/>
      <c r="P64" s="179"/>
      <c r="Q64" s="178"/>
      <c r="R64" s="180"/>
      <c r="S64" s="180"/>
      <c r="T64" s="181"/>
      <c r="U64" s="181"/>
      <c r="V64" s="181"/>
      <c r="X64" s="115"/>
      <c r="Y64" s="112"/>
      <c r="AH64" s="164"/>
    </row>
  </sheetData>
  <mergeCells count="137">
    <mergeCell ref="C7:F7"/>
    <mergeCell ref="K17:M17"/>
    <mergeCell ref="K39:M39"/>
    <mergeCell ref="L40:M40"/>
    <mergeCell ref="L47:M47"/>
    <mergeCell ref="T47:V47"/>
    <mergeCell ref="T43:V43"/>
    <mergeCell ref="T44:V44"/>
    <mergeCell ref="Q40:S40"/>
    <mergeCell ref="Q41:S41"/>
    <mergeCell ref="Q42:S42"/>
    <mergeCell ref="L30:M30"/>
    <mergeCell ref="L31:M31"/>
    <mergeCell ref="T39:V39"/>
    <mergeCell ref="H8:I8"/>
    <mergeCell ref="L32:M32"/>
    <mergeCell ref="T31:V31"/>
    <mergeCell ref="T32:V32"/>
    <mergeCell ref="T30:V30"/>
    <mergeCell ref="Q30:S30"/>
    <mergeCell ref="Q31:S31"/>
    <mergeCell ref="O39:P39"/>
    <mergeCell ref="Q32:S32"/>
    <mergeCell ref="Q39:S39"/>
    <mergeCell ref="L48:M48"/>
    <mergeCell ref="T48:V48"/>
    <mergeCell ref="L49:M49"/>
    <mergeCell ref="T49:V49"/>
    <mergeCell ref="C8:F8"/>
    <mergeCell ref="C9:F9"/>
    <mergeCell ref="C11:F11"/>
    <mergeCell ref="C12:F12"/>
    <mergeCell ref="L63:M63"/>
    <mergeCell ref="T63:V63"/>
    <mergeCell ref="L62:M62"/>
    <mergeCell ref="T62:V62"/>
    <mergeCell ref="Q63:S63"/>
    <mergeCell ref="Q62:S62"/>
    <mergeCell ref="L43:M43"/>
    <mergeCell ref="L61:M61"/>
    <mergeCell ref="T61:V61"/>
    <mergeCell ref="L59:M59"/>
    <mergeCell ref="T59:V59"/>
    <mergeCell ref="L45:M45"/>
    <mergeCell ref="T45:V45"/>
    <mergeCell ref="L46:M46"/>
    <mergeCell ref="T46:V46"/>
    <mergeCell ref="L54:M54"/>
    <mergeCell ref="T54:V54"/>
    <mergeCell ref="T52:V52"/>
    <mergeCell ref="T56:V56"/>
    <mergeCell ref="T57:V57"/>
    <mergeCell ref="T60:V60"/>
    <mergeCell ref="L50:M50"/>
    <mergeCell ref="T50:V50"/>
    <mergeCell ref="L58:M58"/>
    <mergeCell ref="T58:V58"/>
    <mergeCell ref="L51:M51"/>
    <mergeCell ref="T51:V51"/>
    <mergeCell ref="L52:M52"/>
    <mergeCell ref="Q51:S51"/>
    <mergeCell ref="L55:M55"/>
    <mergeCell ref="T55:V55"/>
    <mergeCell ref="L56:M56"/>
    <mergeCell ref="L53:M53"/>
    <mergeCell ref="T53:V53"/>
    <mergeCell ref="L57:M57"/>
    <mergeCell ref="L44:M44"/>
    <mergeCell ref="L41:M41"/>
    <mergeCell ref="T41:V41"/>
    <mergeCell ref="L42:M42"/>
    <mergeCell ref="T40:V40"/>
    <mergeCell ref="T23:V23"/>
    <mergeCell ref="T42:V42"/>
    <mergeCell ref="L29:M29"/>
    <mergeCell ref="L19:M19"/>
    <mergeCell ref="L23:M23"/>
    <mergeCell ref="L24:M24"/>
    <mergeCell ref="L25:M25"/>
    <mergeCell ref="T19:V19"/>
    <mergeCell ref="T29:V29"/>
    <mergeCell ref="T25:V25"/>
    <mergeCell ref="T26:V26"/>
    <mergeCell ref="T27:V27"/>
    <mergeCell ref="T28:V28"/>
    <mergeCell ref="L26:M26"/>
    <mergeCell ref="L27:M27"/>
    <mergeCell ref="L28:M28"/>
    <mergeCell ref="Q25:S25"/>
    <mergeCell ref="Q26:S26"/>
    <mergeCell ref="Q27:S27"/>
    <mergeCell ref="Q28:S28"/>
    <mergeCell ref="Q29:S29"/>
    <mergeCell ref="L20:M20"/>
    <mergeCell ref="L21:M21"/>
    <mergeCell ref="Q20:S20"/>
    <mergeCell ref="Q21:S21"/>
    <mergeCell ref="Q22:S22"/>
    <mergeCell ref="T20:V20"/>
    <mergeCell ref="T21:V21"/>
    <mergeCell ref="T22:V22"/>
    <mergeCell ref="L22:M22"/>
    <mergeCell ref="Q24:S24"/>
    <mergeCell ref="Q23:S23"/>
    <mergeCell ref="R16:V16"/>
    <mergeCell ref="C17:J17"/>
    <mergeCell ref="Q17:S17"/>
    <mergeCell ref="O17:P17"/>
    <mergeCell ref="L18:M18"/>
    <mergeCell ref="Q18:S18"/>
    <mergeCell ref="Q19:S19"/>
    <mergeCell ref="T17:V17"/>
    <mergeCell ref="T18:V18"/>
    <mergeCell ref="D4:I4"/>
    <mergeCell ref="Q11:T11"/>
    <mergeCell ref="T4:U4"/>
    <mergeCell ref="C39:J39"/>
    <mergeCell ref="Q61:S61"/>
    <mergeCell ref="Q59:S59"/>
    <mergeCell ref="Q60:S60"/>
    <mergeCell ref="Q47:S47"/>
    <mergeCell ref="Q48:S48"/>
    <mergeCell ref="Q49:S49"/>
    <mergeCell ref="Q50:S50"/>
    <mergeCell ref="Q57:S57"/>
    <mergeCell ref="Q43:S43"/>
    <mergeCell ref="Q44:S44"/>
    <mergeCell ref="Q45:S45"/>
    <mergeCell ref="Q46:S46"/>
    <mergeCell ref="Q58:S58"/>
    <mergeCell ref="L60:M60"/>
    <mergeCell ref="Q52:S52"/>
    <mergeCell ref="Q53:S53"/>
    <mergeCell ref="Q54:S54"/>
    <mergeCell ref="Q55:S55"/>
    <mergeCell ref="Q56:S56"/>
    <mergeCell ref="T24:V24"/>
  </mergeCells>
  <phoneticPr fontId="2"/>
  <pageMargins left="0" right="0" top="0.59055118110236227" bottom="0" header="0.31496062992125984" footer="0"/>
  <pageSetup paperSize="9" orientation="landscape"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sheetPr codeName="Sheet8"/>
  <dimension ref="A1:M86"/>
  <sheetViews>
    <sheetView view="pageBreakPreview" zoomScale="75" zoomScaleNormal="100" zoomScaleSheetLayoutView="75" workbookViewId="0"/>
  </sheetViews>
  <sheetFormatPr defaultRowHeight="14.25"/>
  <cols>
    <col min="1" max="1" width="3.75" style="57" customWidth="1"/>
    <col min="2" max="2" width="27.375" style="57" customWidth="1"/>
    <col min="3" max="3" width="25.25" style="57" customWidth="1"/>
    <col min="4" max="4" width="11.625" style="57" customWidth="1"/>
    <col min="5" max="5" width="5.875" style="57" customWidth="1"/>
    <col min="6" max="6" width="14.625" style="57" customWidth="1"/>
    <col min="7" max="7" width="13.375" style="57" customWidth="1"/>
    <col min="8" max="8" width="4.75" style="57" customWidth="1"/>
    <col min="9" max="9" width="18.625" style="57" customWidth="1"/>
    <col min="10" max="10" width="0" style="57" hidden="1" customWidth="1"/>
    <col min="11" max="11" width="13.25" style="57" customWidth="1"/>
    <col min="12" max="12" width="23.75" style="57" customWidth="1"/>
    <col min="13" max="13" width="3.625" style="57" customWidth="1"/>
    <col min="14" max="16384" width="9" style="57"/>
  </cols>
  <sheetData>
    <row r="1" spans="1:13" ht="15" customHeight="1" thickBot="1">
      <c r="A1" s="77"/>
      <c r="B1" s="58"/>
      <c r="C1" s="58"/>
      <c r="D1" s="80"/>
      <c r="E1" s="80"/>
      <c r="F1" s="80"/>
      <c r="G1" s="80"/>
      <c r="H1" s="80"/>
      <c r="I1" s="59"/>
      <c r="J1" s="59" t="s">
        <v>162</v>
      </c>
      <c r="K1" s="59"/>
      <c r="L1" s="60"/>
      <c r="M1" s="77"/>
    </row>
    <row r="2" spans="1:13" ht="15" customHeight="1">
      <c r="A2" s="77"/>
      <c r="B2" s="122" t="s">
        <v>167</v>
      </c>
      <c r="C2" s="483"/>
      <c r="D2" s="484"/>
      <c r="E2" s="484"/>
      <c r="F2" s="484"/>
      <c r="G2" s="484"/>
      <c r="H2" s="484"/>
      <c r="I2" s="484"/>
      <c r="J2" s="63" t="s">
        <v>163</v>
      </c>
      <c r="K2" s="64"/>
      <c r="L2" s="123"/>
      <c r="M2" s="77"/>
    </row>
    <row r="3" spans="1:13" ht="28.5" customHeight="1" thickBot="1">
      <c r="A3" s="77"/>
      <c r="B3" s="87" t="s">
        <v>168</v>
      </c>
      <c r="C3" s="485"/>
      <c r="D3" s="486"/>
      <c r="E3" s="486"/>
      <c r="F3" s="486"/>
      <c r="G3" s="486"/>
      <c r="H3" s="486"/>
      <c r="I3" s="486"/>
      <c r="J3" s="88" t="s">
        <v>164</v>
      </c>
      <c r="K3" s="89"/>
      <c r="L3" s="90"/>
      <c r="M3" s="77"/>
    </row>
    <row r="4" spans="1:13" ht="27" customHeight="1" thickBot="1">
      <c r="A4" s="77"/>
      <c r="B4" s="59"/>
      <c r="C4" s="59"/>
      <c r="D4" s="59"/>
      <c r="E4" s="59"/>
      <c r="F4" s="66"/>
      <c r="G4" s="67"/>
      <c r="H4" s="67"/>
      <c r="I4" s="59"/>
      <c r="J4" s="59" t="s">
        <v>165</v>
      </c>
      <c r="K4" s="65"/>
      <c r="L4" s="59"/>
      <c r="M4" s="77"/>
    </row>
    <row r="5" spans="1:13" ht="21.75" customHeight="1">
      <c r="A5" s="77"/>
      <c r="B5" s="481" t="s">
        <v>123</v>
      </c>
      <c r="C5" s="482"/>
      <c r="D5" s="490" t="s">
        <v>150</v>
      </c>
      <c r="E5" s="491"/>
      <c r="F5" s="92" t="s">
        <v>124</v>
      </c>
      <c r="G5" s="490" t="s">
        <v>125</v>
      </c>
      <c r="H5" s="491"/>
      <c r="I5" s="91" t="s">
        <v>119</v>
      </c>
      <c r="J5" s="91"/>
      <c r="K5" s="475" t="s">
        <v>126</v>
      </c>
      <c r="L5" s="476"/>
      <c r="M5" s="78"/>
    </row>
    <row r="6" spans="1:13" ht="15" customHeight="1">
      <c r="A6" s="77"/>
      <c r="B6" s="477"/>
      <c r="C6" s="487"/>
      <c r="D6" s="141" t="str">
        <f>+IF(O6="","",IF(INT(O6),INT(O6),"0"))</f>
        <v/>
      </c>
      <c r="E6" s="133" t="str">
        <f>+IF(O6="","",IF(O6-INT(O6),O6-INT(O6),""))</f>
        <v/>
      </c>
      <c r="F6" s="130"/>
      <c r="G6" s="145" t="str">
        <f t="shared" ref="G6:G11" si="0">+IF(OR(P6="",F6="式"),"",IF(INT(P6),INT(P6),"0"))</f>
        <v/>
      </c>
      <c r="H6" s="137" t="str">
        <f t="shared" ref="H6:H11" si="1">+IF(OR(P6="",F6="式"),"",IF(P6-INT(P6),P6-INT(P6),""))</f>
        <v/>
      </c>
      <c r="I6" s="106" t="str">
        <f>IF(O6="","",+INT(O6*P6))</f>
        <v/>
      </c>
      <c r="J6" s="149"/>
      <c r="K6" s="124"/>
      <c r="L6" s="100"/>
      <c r="M6" s="77"/>
    </row>
    <row r="7" spans="1:13" ht="15" customHeight="1">
      <c r="A7" s="77"/>
      <c r="B7" s="471"/>
      <c r="C7" s="488"/>
      <c r="D7" s="142" t="str">
        <f>+IF(O7="","",IF(INT(O7),INT(O7),"0"))</f>
        <v/>
      </c>
      <c r="E7" s="134" t="str">
        <f>+IF(O7="","",IF(O7-INT(O7),O7-INT(O7),""))</f>
        <v/>
      </c>
      <c r="F7" s="131"/>
      <c r="G7" s="146" t="str">
        <f t="shared" si="0"/>
        <v/>
      </c>
      <c r="H7" s="138" t="str">
        <f t="shared" si="1"/>
        <v/>
      </c>
      <c r="I7" s="107" t="str">
        <f t="shared" ref="I7:I41" si="2">IF(O7="","",+INT(O7*P7))</f>
        <v/>
      </c>
      <c r="J7" s="150"/>
      <c r="K7" s="125" t="s">
        <v>166</v>
      </c>
      <c r="L7" s="101"/>
      <c r="M7" s="77"/>
    </row>
    <row r="8" spans="1:13" ht="15" customHeight="1">
      <c r="A8" s="77"/>
      <c r="B8" s="473"/>
      <c r="C8" s="489"/>
      <c r="D8" s="143" t="str">
        <f>+IF(O8="","",IF(INT(O8),INT(O8),"0"))</f>
        <v/>
      </c>
      <c r="E8" s="135" t="str">
        <f>+IF(O8="","",IF(O8-INT(O8),O8-INT(O8),""))</f>
        <v/>
      </c>
      <c r="F8" s="132"/>
      <c r="G8" s="147" t="str">
        <f t="shared" si="0"/>
        <v/>
      </c>
      <c r="H8" s="139" t="str">
        <f t="shared" si="1"/>
        <v/>
      </c>
      <c r="I8" s="108" t="str">
        <f t="shared" si="2"/>
        <v/>
      </c>
      <c r="J8" s="151"/>
      <c r="K8" s="126" t="s">
        <v>166</v>
      </c>
      <c r="L8" s="127"/>
      <c r="M8" s="77"/>
    </row>
    <row r="9" spans="1:13" ht="15" customHeight="1">
      <c r="A9" s="77"/>
      <c r="B9" s="477"/>
      <c r="C9" s="478"/>
      <c r="D9" s="141" t="str">
        <f t="shared" ref="D9:D41" si="3">+IF(O9="","",IF(INT(O9),INT(O9),"0"))</f>
        <v/>
      </c>
      <c r="E9" s="133" t="str">
        <f t="shared" ref="E9:E41" si="4">+IF(O9="","",IF(O9-INT(O9),O9-INT(O9),""))</f>
        <v/>
      </c>
      <c r="F9" s="102"/>
      <c r="G9" s="145" t="str">
        <f t="shared" si="0"/>
        <v/>
      </c>
      <c r="H9" s="137" t="str">
        <f t="shared" si="1"/>
        <v/>
      </c>
      <c r="I9" s="106" t="str">
        <f t="shared" si="2"/>
        <v/>
      </c>
      <c r="J9" s="70"/>
      <c r="K9" s="124" t="s">
        <v>166</v>
      </c>
      <c r="L9" s="100"/>
      <c r="M9" s="77"/>
    </row>
    <row r="10" spans="1:13" ht="15" customHeight="1">
      <c r="A10" s="77"/>
      <c r="B10" s="471"/>
      <c r="C10" s="472"/>
      <c r="D10" s="142" t="str">
        <f t="shared" si="3"/>
        <v/>
      </c>
      <c r="E10" s="134" t="str">
        <f t="shared" si="4"/>
        <v/>
      </c>
      <c r="F10" s="103"/>
      <c r="G10" s="146" t="str">
        <f t="shared" si="0"/>
        <v/>
      </c>
      <c r="H10" s="138" t="str">
        <f t="shared" si="1"/>
        <v/>
      </c>
      <c r="I10" s="107" t="str">
        <f t="shared" si="2"/>
        <v/>
      </c>
      <c r="J10" s="86"/>
      <c r="K10" s="125" t="s">
        <v>166</v>
      </c>
      <c r="L10" s="101"/>
      <c r="M10" s="77"/>
    </row>
    <row r="11" spans="1:13" ht="15" customHeight="1">
      <c r="A11" s="77"/>
      <c r="B11" s="473"/>
      <c r="C11" s="474"/>
      <c r="D11" s="143" t="str">
        <f t="shared" si="3"/>
        <v/>
      </c>
      <c r="E11" s="135" t="str">
        <f t="shared" si="4"/>
        <v/>
      </c>
      <c r="F11" s="104"/>
      <c r="G11" s="147" t="str">
        <f t="shared" si="0"/>
        <v/>
      </c>
      <c r="H11" s="139" t="str">
        <f t="shared" si="1"/>
        <v/>
      </c>
      <c r="I11" s="108" t="str">
        <f t="shared" si="2"/>
        <v/>
      </c>
      <c r="J11" s="69"/>
      <c r="K11" s="126" t="s">
        <v>166</v>
      </c>
      <c r="L11" s="127"/>
      <c r="M11" s="77"/>
    </row>
    <row r="12" spans="1:13" ht="15" customHeight="1">
      <c r="A12" s="77"/>
      <c r="B12" s="477"/>
      <c r="C12" s="478"/>
      <c r="D12" s="141" t="str">
        <f t="shared" si="3"/>
        <v/>
      </c>
      <c r="E12" s="133" t="str">
        <f t="shared" si="4"/>
        <v/>
      </c>
      <c r="F12" s="102"/>
      <c r="G12" s="145" t="str">
        <f t="shared" ref="G12:G41" si="5">+IF(OR(P12="",F12="式"),"",IF(INT(P12),INT(P12),"0"))</f>
        <v/>
      </c>
      <c r="H12" s="137" t="str">
        <f t="shared" ref="H12:H41" si="6">+IF(OR(P12="",F12="式"),"",IF(P12-INT(P12),P12-INT(P12),""))</f>
        <v/>
      </c>
      <c r="I12" s="106" t="str">
        <f t="shared" si="2"/>
        <v/>
      </c>
      <c r="J12" s="70"/>
      <c r="K12" s="124"/>
      <c r="L12" s="100"/>
      <c r="M12" s="77"/>
    </row>
    <row r="13" spans="1:13" ht="15" customHeight="1">
      <c r="A13" s="77"/>
      <c r="B13" s="471"/>
      <c r="C13" s="472"/>
      <c r="D13" s="142" t="str">
        <f t="shared" si="3"/>
        <v/>
      </c>
      <c r="E13" s="134" t="str">
        <f t="shared" si="4"/>
        <v/>
      </c>
      <c r="F13" s="103"/>
      <c r="G13" s="146" t="str">
        <f t="shared" si="5"/>
        <v/>
      </c>
      <c r="H13" s="138" t="str">
        <f t="shared" si="6"/>
        <v/>
      </c>
      <c r="I13" s="107" t="str">
        <f t="shared" si="2"/>
        <v/>
      </c>
      <c r="J13" s="86"/>
      <c r="K13" s="125"/>
      <c r="L13" s="101"/>
      <c r="M13" s="77"/>
    </row>
    <row r="14" spans="1:13" ht="15" customHeight="1">
      <c r="A14" s="77"/>
      <c r="B14" s="473"/>
      <c r="C14" s="474"/>
      <c r="D14" s="143" t="str">
        <f t="shared" si="3"/>
        <v/>
      </c>
      <c r="E14" s="135" t="str">
        <f t="shared" si="4"/>
        <v/>
      </c>
      <c r="F14" s="104"/>
      <c r="G14" s="147" t="str">
        <f t="shared" si="5"/>
        <v/>
      </c>
      <c r="H14" s="139" t="str">
        <f t="shared" si="6"/>
        <v/>
      </c>
      <c r="I14" s="108" t="str">
        <f t="shared" si="2"/>
        <v/>
      </c>
      <c r="J14" s="69"/>
      <c r="K14" s="126"/>
      <c r="L14" s="127"/>
      <c r="M14" s="77"/>
    </row>
    <row r="15" spans="1:13" ht="15" customHeight="1">
      <c r="A15" s="77"/>
      <c r="B15" s="477"/>
      <c r="C15" s="478"/>
      <c r="D15" s="141" t="str">
        <f t="shared" si="3"/>
        <v/>
      </c>
      <c r="E15" s="133" t="str">
        <f t="shared" si="4"/>
        <v/>
      </c>
      <c r="F15" s="102"/>
      <c r="G15" s="145" t="str">
        <f t="shared" si="5"/>
        <v/>
      </c>
      <c r="H15" s="137" t="str">
        <f t="shared" si="6"/>
        <v/>
      </c>
      <c r="I15" s="106" t="str">
        <f t="shared" si="2"/>
        <v/>
      </c>
      <c r="J15" s="70"/>
      <c r="K15" s="124"/>
      <c r="L15" s="100"/>
      <c r="M15" s="77"/>
    </row>
    <row r="16" spans="1:13" ht="15" customHeight="1">
      <c r="A16" s="77"/>
      <c r="B16" s="471"/>
      <c r="C16" s="472"/>
      <c r="D16" s="142" t="str">
        <f t="shared" si="3"/>
        <v/>
      </c>
      <c r="E16" s="134" t="str">
        <f t="shared" si="4"/>
        <v/>
      </c>
      <c r="F16" s="103"/>
      <c r="G16" s="146" t="str">
        <f t="shared" si="5"/>
        <v/>
      </c>
      <c r="H16" s="138" t="str">
        <f t="shared" si="6"/>
        <v/>
      </c>
      <c r="I16" s="107" t="str">
        <f t="shared" si="2"/>
        <v/>
      </c>
      <c r="J16" s="86"/>
      <c r="K16" s="125"/>
      <c r="L16" s="101"/>
      <c r="M16" s="77"/>
    </row>
    <row r="17" spans="1:13" ht="15" customHeight="1">
      <c r="A17" s="77"/>
      <c r="B17" s="473"/>
      <c r="C17" s="474"/>
      <c r="D17" s="143" t="str">
        <f t="shared" si="3"/>
        <v/>
      </c>
      <c r="E17" s="135" t="str">
        <f t="shared" si="4"/>
        <v/>
      </c>
      <c r="F17" s="104"/>
      <c r="G17" s="147" t="str">
        <f t="shared" si="5"/>
        <v/>
      </c>
      <c r="H17" s="139" t="str">
        <f t="shared" si="6"/>
        <v/>
      </c>
      <c r="I17" s="108" t="str">
        <f t="shared" si="2"/>
        <v/>
      </c>
      <c r="J17" s="69"/>
      <c r="K17" s="126"/>
      <c r="L17" s="127"/>
      <c r="M17" s="77"/>
    </row>
    <row r="18" spans="1:13" ht="15" customHeight="1">
      <c r="A18" s="77"/>
      <c r="B18" s="477"/>
      <c r="C18" s="478"/>
      <c r="D18" s="141" t="str">
        <f t="shared" si="3"/>
        <v/>
      </c>
      <c r="E18" s="133" t="str">
        <f t="shared" si="4"/>
        <v/>
      </c>
      <c r="F18" s="102"/>
      <c r="G18" s="145" t="str">
        <f t="shared" si="5"/>
        <v/>
      </c>
      <c r="H18" s="137" t="str">
        <f t="shared" si="6"/>
        <v/>
      </c>
      <c r="I18" s="106" t="str">
        <f t="shared" si="2"/>
        <v/>
      </c>
      <c r="J18" s="70"/>
      <c r="K18" s="124"/>
      <c r="L18" s="100"/>
      <c r="M18" s="77"/>
    </row>
    <row r="19" spans="1:13" ht="15" customHeight="1">
      <c r="A19" s="77"/>
      <c r="B19" s="471"/>
      <c r="C19" s="472"/>
      <c r="D19" s="142" t="str">
        <f t="shared" si="3"/>
        <v/>
      </c>
      <c r="E19" s="134" t="str">
        <f t="shared" si="4"/>
        <v/>
      </c>
      <c r="F19" s="103"/>
      <c r="G19" s="146" t="str">
        <f t="shared" si="5"/>
        <v/>
      </c>
      <c r="H19" s="138" t="str">
        <f t="shared" si="6"/>
        <v/>
      </c>
      <c r="I19" s="107" t="str">
        <f t="shared" si="2"/>
        <v/>
      </c>
      <c r="J19" s="86"/>
      <c r="K19" s="125"/>
      <c r="L19" s="101"/>
      <c r="M19" s="77"/>
    </row>
    <row r="20" spans="1:13" ht="15" customHeight="1">
      <c r="A20" s="77"/>
      <c r="B20" s="473"/>
      <c r="C20" s="474"/>
      <c r="D20" s="143" t="str">
        <f t="shared" si="3"/>
        <v/>
      </c>
      <c r="E20" s="135" t="str">
        <f t="shared" si="4"/>
        <v/>
      </c>
      <c r="F20" s="104"/>
      <c r="G20" s="147" t="str">
        <f t="shared" si="5"/>
        <v/>
      </c>
      <c r="H20" s="139" t="str">
        <f t="shared" si="6"/>
        <v/>
      </c>
      <c r="I20" s="108" t="str">
        <f t="shared" si="2"/>
        <v/>
      </c>
      <c r="J20" s="69"/>
      <c r="K20" s="126"/>
      <c r="L20" s="127"/>
      <c r="M20" s="77"/>
    </row>
    <row r="21" spans="1:13" ht="15" customHeight="1">
      <c r="A21" s="77"/>
      <c r="B21" s="477"/>
      <c r="C21" s="478"/>
      <c r="D21" s="141" t="str">
        <f t="shared" si="3"/>
        <v/>
      </c>
      <c r="E21" s="133" t="str">
        <f t="shared" si="4"/>
        <v/>
      </c>
      <c r="F21" s="102"/>
      <c r="G21" s="145" t="str">
        <f t="shared" si="5"/>
        <v/>
      </c>
      <c r="H21" s="137" t="str">
        <f t="shared" si="6"/>
        <v/>
      </c>
      <c r="I21" s="106" t="str">
        <f t="shared" si="2"/>
        <v/>
      </c>
      <c r="J21" s="70"/>
      <c r="K21" s="124"/>
      <c r="L21" s="100"/>
      <c r="M21" s="77"/>
    </row>
    <row r="22" spans="1:13" ht="15" customHeight="1">
      <c r="A22" s="77"/>
      <c r="B22" s="471"/>
      <c r="C22" s="472"/>
      <c r="D22" s="142" t="str">
        <f t="shared" si="3"/>
        <v/>
      </c>
      <c r="E22" s="134" t="str">
        <f t="shared" si="4"/>
        <v/>
      </c>
      <c r="F22" s="103"/>
      <c r="G22" s="146" t="str">
        <f t="shared" si="5"/>
        <v/>
      </c>
      <c r="H22" s="138" t="str">
        <f t="shared" si="6"/>
        <v/>
      </c>
      <c r="I22" s="107" t="str">
        <f t="shared" si="2"/>
        <v/>
      </c>
      <c r="J22" s="86"/>
      <c r="K22" s="125"/>
      <c r="L22" s="101"/>
      <c r="M22" s="77"/>
    </row>
    <row r="23" spans="1:13" ht="15" customHeight="1">
      <c r="A23" s="77"/>
      <c r="B23" s="473"/>
      <c r="C23" s="474"/>
      <c r="D23" s="143" t="str">
        <f t="shared" si="3"/>
        <v/>
      </c>
      <c r="E23" s="135" t="str">
        <f t="shared" si="4"/>
        <v/>
      </c>
      <c r="F23" s="104"/>
      <c r="G23" s="147" t="str">
        <f t="shared" si="5"/>
        <v/>
      </c>
      <c r="H23" s="139" t="str">
        <f t="shared" si="6"/>
        <v/>
      </c>
      <c r="I23" s="108" t="str">
        <f t="shared" si="2"/>
        <v/>
      </c>
      <c r="J23" s="69"/>
      <c r="K23" s="126"/>
      <c r="L23" s="127"/>
      <c r="M23" s="77"/>
    </row>
    <row r="24" spans="1:13" ht="15" customHeight="1">
      <c r="A24" s="77"/>
      <c r="B24" s="477"/>
      <c r="C24" s="478"/>
      <c r="D24" s="141" t="str">
        <f t="shared" si="3"/>
        <v/>
      </c>
      <c r="E24" s="133" t="str">
        <f t="shared" si="4"/>
        <v/>
      </c>
      <c r="F24" s="102"/>
      <c r="G24" s="145" t="str">
        <f t="shared" si="5"/>
        <v/>
      </c>
      <c r="H24" s="137" t="str">
        <f t="shared" si="6"/>
        <v/>
      </c>
      <c r="I24" s="106" t="str">
        <f t="shared" si="2"/>
        <v/>
      </c>
      <c r="J24" s="70"/>
      <c r="K24" s="124"/>
      <c r="L24" s="100"/>
      <c r="M24" s="77"/>
    </row>
    <row r="25" spans="1:13" ht="15" customHeight="1">
      <c r="A25" s="77"/>
      <c r="B25" s="471"/>
      <c r="C25" s="472"/>
      <c r="D25" s="142" t="str">
        <f t="shared" si="3"/>
        <v/>
      </c>
      <c r="E25" s="134" t="str">
        <f t="shared" si="4"/>
        <v/>
      </c>
      <c r="F25" s="103"/>
      <c r="G25" s="146" t="str">
        <f t="shared" si="5"/>
        <v/>
      </c>
      <c r="H25" s="138" t="str">
        <f t="shared" si="6"/>
        <v/>
      </c>
      <c r="I25" s="107" t="str">
        <f t="shared" si="2"/>
        <v/>
      </c>
      <c r="J25" s="86"/>
      <c r="K25" s="125"/>
      <c r="L25" s="101"/>
      <c r="M25" s="77"/>
    </row>
    <row r="26" spans="1:13" ht="15" customHeight="1">
      <c r="A26" s="77"/>
      <c r="B26" s="473"/>
      <c r="C26" s="474"/>
      <c r="D26" s="143" t="str">
        <f t="shared" si="3"/>
        <v/>
      </c>
      <c r="E26" s="135" t="str">
        <f t="shared" si="4"/>
        <v/>
      </c>
      <c r="F26" s="104"/>
      <c r="G26" s="147" t="str">
        <f t="shared" si="5"/>
        <v/>
      </c>
      <c r="H26" s="139" t="str">
        <f t="shared" si="6"/>
        <v/>
      </c>
      <c r="I26" s="108" t="str">
        <f t="shared" si="2"/>
        <v/>
      </c>
      <c r="J26" s="69"/>
      <c r="K26" s="126"/>
      <c r="L26" s="127"/>
      <c r="M26" s="77"/>
    </row>
    <row r="27" spans="1:13" ht="15" customHeight="1">
      <c r="A27" s="77"/>
      <c r="B27" s="477"/>
      <c r="C27" s="478"/>
      <c r="D27" s="141" t="str">
        <f t="shared" si="3"/>
        <v/>
      </c>
      <c r="E27" s="133" t="str">
        <f t="shared" si="4"/>
        <v/>
      </c>
      <c r="F27" s="102"/>
      <c r="G27" s="145" t="str">
        <f t="shared" si="5"/>
        <v/>
      </c>
      <c r="H27" s="137" t="str">
        <f t="shared" si="6"/>
        <v/>
      </c>
      <c r="I27" s="106" t="str">
        <f t="shared" si="2"/>
        <v/>
      </c>
      <c r="J27" s="70"/>
      <c r="K27" s="124"/>
      <c r="L27" s="100"/>
      <c r="M27" s="77"/>
    </row>
    <row r="28" spans="1:13" ht="15" customHeight="1">
      <c r="A28" s="77"/>
      <c r="B28" s="471"/>
      <c r="C28" s="472"/>
      <c r="D28" s="142" t="str">
        <f t="shared" si="3"/>
        <v/>
      </c>
      <c r="E28" s="134" t="str">
        <f t="shared" si="4"/>
        <v/>
      </c>
      <c r="F28" s="103"/>
      <c r="G28" s="146" t="str">
        <f t="shared" si="5"/>
        <v/>
      </c>
      <c r="H28" s="138" t="str">
        <f t="shared" si="6"/>
        <v/>
      </c>
      <c r="I28" s="107" t="str">
        <f t="shared" si="2"/>
        <v/>
      </c>
      <c r="J28" s="86"/>
      <c r="K28" s="125"/>
      <c r="L28" s="101"/>
      <c r="M28" s="77"/>
    </row>
    <row r="29" spans="1:13" ht="15" customHeight="1">
      <c r="A29" s="77"/>
      <c r="B29" s="473"/>
      <c r="C29" s="474"/>
      <c r="D29" s="143" t="str">
        <f t="shared" si="3"/>
        <v/>
      </c>
      <c r="E29" s="135" t="str">
        <f t="shared" si="4"/>
        <v/>
      </c>
      <c r="F29" s="104"/>
      <c r="G29" s="147" t="str">
        <f t="shared" si="5"/>
        <v/>
      </c>
      <c r="H29" s="139" t="str">
        <f t="shared" si="6"/>
        <v/>
      </c>
      <c r="I29" s="108" t="str">
        <f t="shared" si="2"/>
        <v/>
      </c>
      <c r="J29" s="69"/>
      <c r="K29" s="126"/>
      <c r="L29" s="127"/>
      <c r="M29" s="77"/>
    </row>
    <row r="30" spans="1:13" ht="15" customHeight="1">
      <c r="A30" s="77"/>
      <c r="B30" s="477"/>
      <c r="C30" s="478"/>
      <c r="D30" s="141" t="str">
        <f t="shared" si="3"/>
        <v/>
      </c>
      <c r="E30" s="133" t="str">
        <f t="shared" si="4"/>
        <v/>
      </c>
      <c r="F30" s="102"/>
      <c r="G30" s="145" t="str">
        <f t="shared" si="5"/>
        <v/>
      </c>
      <c r="H30" s="137" t="str">
        <f t="shared" si="6"/>
        <v/>
      </c>
      <c r="I30" s="106" t="str">
        <f t="shared" si="2"/>
        <v/>
      </c>
      <c r="J30" s="70"/>
      <c r="K30" s="124"/>
      <c r="L30" s="100"/>
      <c r="M30" s="77"/>
    </row>
    <row r="31" spans="1:13" ht="15" customHeight="1">
      <c r="A31" s="77"/>
      <c r="B31" s="471"/>
      <c r="C31" s="472"/>
      <c r="D31" s="142" t="str">
        <f t="shared" si="3"/>
        <v/>
      </c>
      <c r="E31" s="134" t="str">
        <f t="shared" si="4"/>
        <v/>
      </c>
      <c r="F31" s="103"/>
      <c r="G31" s="146" t="str">
        <f t="shared" si="5"/>
        <v/>
      </c>
      <c r="H31" s="138" t="str">
        <f t="shared" si="6"/>
        <v/>
      </c>
      <c r="I31" s="107" t="str">
        <f t="shared" si="2"/>
        <v/>
      </c>
      <c r="J31" s="86"/>
      <c r="K31" s="125"/>
      <c r="L31" s="101"/>
      <c r="M31" s="77"/>
    </row>
    <row r="32" spans="1:13" ht="15" customHeight="1">
      <c r="A32" s="77"/>
      <c r="B32" s="473"/>
      <c r="C32" s="474"/>
      <c r="D32" s="143" t="str">
        <f t="shared" si="3"/>
        <v/>
      </c>
      <c r="E32" s="135" t="str">
        <f t="shared" si="4"/>
        <v/>
      </c>
      <c r="F32" s="104"/>
      <c r="G32" s="147" t="str">
        <f t="shared" si="5"/>
        <v/>
      </c>
      <c r="H32" s="139" t="str">
        <f t="shared" si="6"/>
        <v/>
      </c>
      <c r="I32" s="108" t="str">
        <f t="shared" si="2"/>
        <v/>
      </c>
      <c r="J32" s="69"/>
      <c r="K32" s="126"/>
      <c r="L32" s="127"/>
      <c r="M32" s="77"/>
    </row>
    <row r="33" spans="1:13" ht="15" customHeight="1">
      <c r="A33" s="77"/>
      <c r="B33" s="477"/>
      <c r="C33" s="478"/>
      <c r="D33" s="141" t="str">
        <f t="shared" si="3"/>
        <v/>
      </c>
      <c r="E33" s="133" t="str">
        <f t="shared" si="4"/>
        <v/>
      </c>
      <c r="F33" s="102"/>
      <c r="G33" s="145" t="str">
        <f t="shared" si="5"/>
        <v/>
      </c>
      <c r="H33" s="137" t="str">
        <f t="shared" si="6"/>
        <v/>
      </c>
      <c r="I33" s="106" t="str">
        <f t="shared" si="2"/>
        <v/>
      </c>
      <c r="J33" s="70"/>
      <c r="K33" s="124"/>
      <c r="L33" s="100"/>
      <c r="M33" s="77"/>
    </row>
    <row r="34" spans="1:13" ht="15" customHeight="1">
      <c r="A34" s="77"/>
      <c r="B34" s="471"/>
      <c r="C34" s="472"/>
      <c r="D34" s="142" t="str">
        <f t="shared" si="3"/>
        <v/>
      </c>
      <c r="E34" s="134" t="str">
        <f t="shared" si="4"/>
        <v/>
      </c>
      <c r="F34" s="103"/>
      <c r="G34" s="146" t="str">
        <f t="shared" si="5"/>
        <v/>
      </c>
      <c r="H34" s="138" t="str">
        <f t="shared" si="6"/>
        <v/>
      </c>
      <c r="I34" s="107" t="str">
        <f t="shared" si="2"/>
        <v/>
      </c>
      <c r="J34" s="86"/>
      <c r="K34" s="125"/>
      <c r="L34" s="101"/>
      <c r="M34" s="77"/>
    </row>
    <row r="35" spans="1:13" ht="15" customHeight="1">
      <c r="A35" s="77"/>
      <c r="B35" s="473"/>
      <c r="C35" s="474"/>
      <c r="D35" s="143" t="str">
        <f t="shared" si="3"/>
        <v/>
      </c>
      <c r="E35" s="135" t="str">
        <f t="shared" si="4"/>
        <v/>
      </c>
      <c r="F35" s="104"/>
      <c r="G35" s="147" t="str">
        <f t="shared" si="5"/>
        <v/>
      </c>
      <c r="H35" s="139" t="str">
        <f t="shared" si="6"/>
        <v/>
      </c>
      <c r="I35" s="108" t="str">
        <f t="shared" si="2"/>
        <v/>
      </c>
      <c r="J35" s="69"/>
      <c r="K35" s="126"/>
      <c r="L35" s="127"/>
      <c r="M35" s="77"/>
    </row>
    <row r="36" spans="1:13" ht="15" customHeight="1">
      <c r="A36" s="77"/>
      <c r="B36" s="477"/>
      <c r="C36" s="478"/>
      <c r="D36" s="141" t="str">
        <f t="shared" si="3"/>
        <v/>
      </c>
      <c r="E36" s="133" t="str">
        <f t="shared" si="4"/>
        <v/>
      </c>
      <c r="F36" s="102"/>
      <c r="G36" s="145" t="str">
        <f t="shared" si="5"/>
        <v/>
      </c>
      <c r="H36" s="137" t="str">
        <f t="shared" si="6"/>
        <v/>
      </c>
      <c r="I36" s="106" t="str">
        <f t="shared" si="2"/>
        <v/>
      </c>
      <c r="J36" s="70"/>
      <c r="K36" s="124"/>
      <c r="L36" s="100"/>
      <c r="M36" s="77"/>
    </row>
    <row r="37" spans="1:13" ht="15" customHeight="1">
      <c r="A37" s="77"/>
      <c r="B37" s="471"/>
      <c r="C37" s="472"/>
      <c r="D37" s="142" t="str">
        <f t="shared" si="3"/>
        <v/>
      </c>
      <c r="E37" s="134" t="str">
        <f t="shared" si="4"/>
        <v/>
      </c>
      <c r="F37" s="103"/>
      <c r="G37" s="146" t="str">
        <f t="shared" si="5"/>
        <v/>
      </c>
      <c r="H37" s="138" t="str">
        <f t="shared" si="6"/>
        <v/>
      </c>
      <c r="I37" s="107" t="str">
        <f t="shared" si="2"/>
        <v/>
      </c>
      <c r="J37" s="86"/>
      <c r="K37" s="125"/>
      <c r="L37" s="101"/>
      <c r="M37" s="77"/>
    </row>
    <row r="38" spans="1:13" ht="15" customHeight="1">
      <c r="A38" s="77"/>
      <c r="B38" s="473"/>
      <c r="C38" s="474"/>
      <c r="D38" s="143" t="str">
        <f t="shared" si="3"/>
        <v/>
      </c>
      <c r="E38" s="135" t="str">
        <f t="shared" si="4"/>
        <v/>
      </c>
      <c r="F38" s="104"/>
      <c r="G38" s="147" t="str">
        <f t="shared" si="5"/>
        <v/>
      </c>
      <c r="H38" s="139" t="str">
        <f t="shared" si="6"/>
        <v/>
      </c>
      <c r="I38" s="108" t="str">
        <f t="shared" si="2"/>
        <v/>
      </c>
      <c r="J38" s="69"/>
      <c r="K38" s="126"/>
      <c r="L38" s="127"/>
      <c r="M38" s="77"/>
    </row>
    <row r="39" spans="1:13" ht="15" customHeight="1">
      <c r="A39" s="77"/>
      <c r="B39" s="471"/>
      <c r="C39" s="472"/>
      <c r="D39" s="141" t="str">
        <f t="shared" si="3"/>
        <v/>
      </c>
      <c r="E39" s="133" t="str">
        <f t="shared" si="4"/>
        <v/>
      </c>
      <c r="F39" s="103"/>
      <c r="G39" s="145" t="str">
        <f t="shared" si="5"/>
        <v/>
      </c>
      <c r="H39" s="137" t="str">
        <f t="shared" si="6"/>
        <v/>
      </c>
      <c r="I39" s="106" t="str">
        <f t="shared" si="2"/>
        <v/>
      </c>
      <c r="J39" s="86"/>
      <c r="K39" s="125"/>
      <c r="L39" s="101"/>
      <c r="M39" s="77"/>
    </row>
    <row r="40" spans="1:13" ht="15" customHeight="1">
      <c r="A40" s="77"/>
      <c r="B40" s="471"/>
      <c r="C40" s="472"/>
      <c r="D40" s="142" t="str">
        <f t="shared" si="3"/>
        <v/>
      </c>
      <c r="E40" s="134" t="str">
        <f t="shared" si="4"/>
        <v/>
      </c>
      <c r="F40" s="103"/>
      <c r="G40" s="146" t="str">
        <f t="shared" si="5"/>
        <v/>
      </c>
      <c r="H40" s="138" t="str">
        <f t="shared" si="6"/>
        <v/>
      </c>
      <c r="I40" s="107" t="str">
        <f t="shared" si="2"/>
        <v/>
      </c>
      <c r="J40" s="86"/>
      <c r="K40" s="125"/>
      <c r="L40" s="101"/>
      <c r="M40" s="77"/>
    </row>
    <row r="41" spans="1:13" ht="15" customHeight="1" thickBot="1">
      <c r="B41" s="492"/>
      <c r="C41" s="493"/>
      <c r="D41" s="144" t="str">
        <f t="shared" si="3"/>
        <v/>
      </c>
      <c r="E41" s="136" t="str">
        <f t="shared" si="4"/>
        <v/>
      </c>
      <c r="F41" s="105"/>
      <c r="G41" s="148" t="str">
        <f t="shared" si="5"/>
        <v/>
      </c>
      <c r="H41" s="140" t="str">
        <f t="shared" si="6"/>
        <v/>
      </c>
      <c r="I41" s="109" t="str">
        <f t="shared" si="2"/>
        <v/>
      </c>
      <c r="J41" s="71"/>
      <c r="K41" s="128"/>
      <c r="L41" s="129"/>
    </row>
    <row r="42" spans="1:13" ht="12.75" customHeight="1">
      <c r="B42" s="68"/>
      <c r="C42" s="68"/>
      <c r="D42" s="68"/>
      <c r="E42" s="68"/>
      <c r="F42" s="68"/>
      <c r="G42" s="68"/>
      <c r="H42" s="68"/>
      <c r="I42" s="68"/>
      <c r="J42" s="68"/>
      <c r="K42" s="68"/>
      <c r="L42" s="68"/>
    </row>
    <row r="43" spans="1:13" ht="20.25" customHeight="1">
      <c r="B43" s="68"/>
      <c r="C43" s="68"/>
      <c r="D43" s="68"/>
      <c r="E43" s="68"/>
      <c r="F43" s="68"/>
      <c r="G43" s="68"/>
      <c r="H43" s="68"/>
      <c r="I43" s="68"/>
      <c r="J43" s="68"/>
      <c r="K43" s="68"/>
      <c r="L43" s="68"/>
    </row>
    <row r="44" spans="1:13" ht="12.95" customHeight="1" thickBot="1">
      <c r="A44" s="77"/>
      <c r="B44" s="58"/>
      <c r="C44" s="58"/>
      <c r="D44" s="80"/>
      <c r="E44" s="80"/>
      <c r="F44" s="80"/>
      <c r="G44" s="80"/>
      <c r="H44" s="80"/>
      <c r="I44" s="59"/>
      <c r="J44" s="59" t="s">
        <v>162</v>
      </c>
      <c r="K44" s="59"/>
      <c r="L44" s="60"/>
      <c r="M44" s="77"/>
    </row>
    <row r="45" spans="1:13" ht="15" customHeight="1">
      <c r="A45" s="77"/>
      <c r="B45" s="122" t="s">
        <v>151</v>
      </c>
      <c r="C45" s="483"/>
      <c r="D45" s="484"/>
      <c r="E45" s="484"/>
      <c r="F45" s="484"/>
      <c r="G45" s="484"/>
      <c r="H45" s="484"/>
      <c r="I45" s="484"/>
      <c r="J45" s="63" t="s">
        <v>163</v>
      </c>
      <c r="K45" s="64"/>
      <c r="L45" s="123"/>
      <c r="M45" s="77"/>
    </row>
    <row r="46" spans="1:13" ht="28.5" customHeight="1" thickBot="1">
      <c r="A46" s="77"/>
      <c r="B46" s="87" t="s">
        <v>169</v>
      </c>
      <c r="C46" s="485"/>
      <c r="D46" s="486"/>
      <c r="E46" s="486"/>
      <c r="F46" s="486"/>
      <c r="G46" s="486"/>
      <c r="H46" s="486"/>
      <c r="I46" s="486"/>
      <c r="J46" s="88" t="s">
        <v>164</v>
      </c>
      <c r="K46" s="89"/>
      <c r="L46" s="90"/>
      <c r="M46" s="77"/>
    </row>
    <row r="47" spans="1:13" ht="26.25" customHeight="1" thickBot="1">
      <c r="A47" s="77"/>
      <c r="B47" s="59"/>
      <c r="C47" s="59"/>
      <c r="D47" s="59"/>
      <c r="E47" s="59"/>
      <c r="F47" s="66"/>
      <c r="G47" s="67"/>
      <c r="H47" s="67"/>
      <c r="I47" s="59"/>
      <c r="J47" s="59" t="s">
        <v>165</v>
      </c>
      <c r="K47" s="65"/>
      <c r="L47" s="59"/>
      <c r="M47" s="77"/>
    </row>
    <row r="48" spans="1:13" ht="21.75" customHeight="1">
      <c r="A48" s="77"/>
      <c r="B48" s="481" t="s">
        <v>123</v>
      </c>
      <c r="C48" s="482"/>
      <c r="D48" s="479" t="s">
        <v>150</v>
      </c>
      <c r="E48" s="480"/>
      <c r="F48" s="92" t="s">
        <v>124</v>
      </c>
      <c r="G48" s="479" t="s">
        <v>125</v>
      </c>
      <c r="H48" s="480"/>
      <c r="I48" s="91" t="s">
        <v>119</v>
      </c>
      <c r="J48" s="91"/>
      <c r="K48" s="475" t="s">
        <v>126</v>
      </c>
      <c r="L48" s="476"/>
      <c r="M48" s="78"/>
    </row>
    <row r="49" spans="1:13" ht="15" customHeight="1">
      <c r="A49" s="77"/>
      <c r="B49" s="477"/>
      <c r="C49" s="478"/>
      <c r="D49" s="141" t="str">
        <f>+IF(O49="","",IF(INT(O49),INT(O49),"0"))</f>
        <v/>
      </c>
      <c r="E49" s="133" t="str">
        <f>+IF(O49="","",IF(O49-INT(O49),O49-INT(O49),""))</f>
        <v/>
      </c>
      <c r="F49" s="102"/>
      <c r="G49" s="145" t="str">
        <f>+IF(OR(P49="",F49="式"),"",IF(INT(P49),INT(P49),"0"))</f>
        <v/>
      </c>
      <c r="H49" s="137" t="str">
        <f>+IF(OR(P49="",F49="式"),"",IF(P49-INT(P49),P49-INT(P49),""))</f>
        <v/>
      </c>
      <c r="I49" s="106" t="str">
        <f>IF(O49="","",+INT(O49*P49))</f>
        <v/>
      </c>
      <c r="J49" s="149"/>
      <c r="K49" s="124"/>
      <c r="L49" s="100"/>
      <c r="M49" s="77"/>
    </row>
    <row r="50" spans="1:13" ht="15" customHeight="1">
      <c r="A50" s="77"/>
      <c r="B50" s="471"/>
      <c r="C50" s="472"/>
      <c r="D50" s="142" t="str">
        <f>+IF(O50="","",IF(INT(O50),INT(O50),"0"))</f>
        <v/>
      </c>
      <c r="E50" s="134" t="str">
        <f>+IF(O50="","",IF(O50-INT(O50),O50-INT(O50),""))</f>
        <v/>
      </c>
      <c r="F50" s="103"/>
      <c r="G50" s="146" t="str">
        <f>+IF(OR(P50="",F50="式"),"",IF(INT(P50),INT(P50),"0"))</f>
        <v/>
      </c>
      <c r="H50" s="138" t="str">
        <f>+IF(OR(P50="",F50="式"),"",IF(P50-INT(P50),P50-INT(P50),""))</f>
        <v/>
      </c>
      <c r="I50" s="107" t="str">
        <f t="shared" ref="I50:I84" si="7">IF(O50="","",+INT(O50*P50))</f>
        <v/>
      </c>
      <c r="J50" s="150"/>
      <c r="K50" s="125" t="s">
        <v>166</v>
      </c>
      <c r="L50" s="101"/>
      <c r="M50" s="77"/>
    </row>
    <row r="51" spans="1:13" ht="15" customHeight="1">
      <c r="A51" s="77"/>
      <c r="B51" s="473"/>
      <c r="C51" s="474"/>
      <c r="D51" s="143" t="str">
        <f>+IF(O51="","",IF(INT(O51),INT(O51),"0"))</f>
        <v/>
      </c>
      <c r="E51" s="135" t="str">
        <f>+IF(O51="","",IF(O51-INT(O51),O51-INT(O51),""))</f>
        <v/>
      </c>
      <c r="F51" s="104"/>
      <c r="G51" s="147" t="str">
        <f>+IF(OR(P51="",F51="式"),"",IF(INT(P51),INT(P51),"0"))</f>
        <v/>
      </c>
      <c r="H51" s="139" t="str">
        <f>+IF(OR(P51="",F51="式"),"",IF(P51-INT(P51),P51-INT(P51),""))</f>
        <v/>
      </c>
      <c r="I51" s="108" t="str">
        <f t="shared" si="7"/>
        <v/>
      </c>
      <c r="J51" s="151"/>
      <c r="K51" s="126" t="s">
        <v>166</v>
      </c>
      <c r="L51" s="127"/>
      <c r="M51" s="77"/>
    </row>
    <row r="52" spans="1:13" ht="15" customHeight="1">
      <c r="A52" s="77"/>
      <c r="B52" s="477"/>
      <c r="C52" s="478"/>
      <c r="D52" s="141" t="str">
        <f t="shared" ref="D52:D84" si="8">+IF(O52="","",IF(INT(O52),INT(O52),"0"))</f>
        <v/>
      </c>
      <c r="E52" s="133" t="str">
        <f t="shared" ref="E52:E84" si="9">+IF(O52="","",IF(O52-INT(O52),O52-INT(O52),""))</f>
        <v/>
      </c>
      <c r="F52" s="102"/>
      <c r="G52" s="145" t="str">
        <f t="shared" ref="G52:G84" si="10">+IF(OR(P52="",F52="式"),"",IF(INT(P52),INT(P52),"0"))</f>
        <v/>
      </c>
      <c r="H52" s="137" t="str">
        <f t="shared" ref="H52:H84" si="11">+IF(OR(P52="",F52="式"),"",IF(P52-INT(P52),P52-INT(P52),""))</f>
        <v/>
      </c>
      <c r="I52" s="106" t="str">
        <f t="shared" si="7"/>
        <v/>
      </c>
      <c r="J52" s="70"/>
      <c r="K52" s="124" t="s">
        <v>166</v>
      </c>
      <c r="L52" s="100"/>
      <c r="M52" s="77"/>
    </row>
    <row r="53" spans="1:13" ht="15" customHeight="1">
      <c r="A53" s="77"/>
      <c r="B53" s="471"/>
      <c r="C53" s="472"/>
      <c r="D53" s="142" t="str">
        <f t="shared" si="8"/>
        <v/>
      </c>
      <c r="E53" s="134" t="str">
        <f t="shared" si="9"/>
        <v/>
      </c>
      <c r="F53" s="103"/>
      <c r="G53" s="146" t="str">
        <f t="shared" si="10"/>
        <v/>
      </c>
      <c r="H53" s="138" t="str">
        <f t="shared" si="11"/>
        <v/>
      </c>
      <c r="I53" s="107" t="str">
        <f t="shared" si="7"/>
        <v/>
      </c>
      <c r="J53" s="86"/>
      <c r="K53" s="125" t="s">
        <v>166</v>
      </c>
      <c r="L53" s="101"/>
      <c r="M53" s="77"/>
    </row>
    <row r="54" spans="1:13" ht="15" customHeight="1">
      <c r="A54" s="77"/>
      <c r="B54" s="473"/>
      <c r="C54" s="474"/>
      <c r="D54" s="143" t="str">
        <f t="shared" si="8"/>
        <v/>
      </c>
      <c r="E54" s="135" t="str">
        <f t="shared" si="9"/>
        <v/>
      </c>
      <c r="F54" s="104"/>
      <c r="G54" s="147" t="str">
        <f t="shared" si="10"/>
        <v/>
      </c>
      <c r="H54" s="139" t="str">
        <f t="shared" si="11"/>
        <v/>
      </c>
      <c r="I54" s="108" t="str">
        <f t="shared" si="7"/>
        <v/>
      </c>
      <c r="J54" s="69"/>
      <c r="K54" s="126" t="s">
        <v>166</v>
      </c>
      <c r="L54" s="127"/>
      <c r="M54" s="77"/>
    </row>
    <row r="55" spans="1:13" ht="15" customHeight="1">
      <c r="A55" s="77"/>
      <c r="B55" s="477"/>
      <c r="C55" s="478"/>
      <c r="D55" s="141" t="str">
        <f t="shared" si="8"/>
        <v/>
      </c>
      <c r="E55" s="133" t="str">
        <f t="shared" si="9"/>
        <v/>
      </c>
      <c r="F55" s="102"/>
      <c r="G55" s="145" t="str">
        <f t="shared" si="10"/>
        <v/>
      </c>
      <c r="H55" s="137" t="str">
        <f t="shared" si="11"/>
        <v/>
      </c>
      <c r="I55" s="106" t="str">
        <f t="shared" si="7"/>
        <v/>
      </c>
      <c r="J55" s="70"/>
      <c r="K55" s="124"/>
      <c r="L55" s="100"/>
      <c r="M55" s="77"/>
    </row>
    <row r="56" spans="1:13" ht="15" customHeight="1">
      <c r="A56" s="77"/>
      <c r="B56" s="471"/>
      <c r="C56" s="472"/>
      <c r="D56" s="142" t="str">
        <f t="shared" si="8"/>
        <v/>
      </c>
      <c r="E56" s="134" t="str">
        <f t="shared" si="9"/>
        <v/>
      </c>
      <c r="F56" s="103"/>
      <c r="G56" s="146" t="str">
        <f t="shared" si="10"/>
        <v/>
      </c>
      <c r="H56" s="138" t="str">
        <f t="shared" si="11"/>
        <v/>
      </c>
      <c r="I56" s="107" t="str">
        <f t="shared" si="7"/>
        <v/>
      </c>
      <c r="J56" s="86"/>
      <c r="K56" s="125"/>
      <c r="L56" s="101"/>
      <c r="M56" s="77"/>
    </row>
    <row r="57" spans="1:13" ht="15" customHeight="1">
      <c r="A57" s="77"/>
      <c r="B57" s="473"/>
      <c r="C57" s="474"/>
      <c r="D57" s="143" t="str">
        <f t="shared" si="8"/>
        <v/>
      </c>
      <c r="E57" s="135" t="str">
        <f t="shared" si="9"/>
        <v/>
      </c>
      <c r="F57" s="104"/>
      <c r="G57" s="147" t="str">
        <f t="shared" si="10"/>
        <v/>
      </c>
      <c r="H57" s="139" t="str">
        <f t="shared" si="11"/>
        <v/>
      </c>
      <c r="I57" s="108" t="str">
        <f t="shared" si="7"/>
        <v/>
      </c>
      <c r="J57" s="69"/>
      <c r="K57" s="126"/>
      <c r="L57" s="127"/>
      <c r="M57" s="77"/>
    </row>
    <row r="58" spans="1:13" ht="15" customHeight="1">
      <c r="A58" s="77"/>
      <c r="B58" s="477"/>
      <c r="C58" s="478"/>
      <c r="D58" s="141" t="str">
        <f t="shared" si="8"/>
        <v/>
      </c>
      <c r="E58" s="133" t="str">
        <f t="shared" si="9"/>
        <v/>
      </c>
      <c r="F58" s="102"/>
      <c r="G58" s="145" t="str">
        <f t="shared" si="10"/>
        <v/>
      </c>
      <c r="H58" s="137" t="str">
        <f t="shared" si="11"/>
        <v/>
      </c>
      <c r="I58" s="106" t="str">
        <f t="shared" si="7"/>
        <v/>
      </c>
      <c r="J58" s="70"/>
      <c r="K58" s="124"/>
      <c r="L58" s="100"/>
      <c r="M58" s="77"/>
    </row>
    <row r="59" spans="1:13" ht="15" customHeight="1">
      <c r="A59" s="77"/>
      <c r="B59" s="471"/>
      <c r="C59" s="472"/>
      <c r="D59" s="142" t="str">
        <f t="shared" si="8"/>
        <v/>
      </c>
      <c r="E59" s="134" t="str">
        <f t="shared" si="9"/>
        <v/>
      </c>
      <c r="F59" s="103"/>
      <c r="G59" s="146" t="str">
        <f t="shared" si="10"/>
        <v/>
      </c>
      <c r="H59" s="138" t="str">
        <f t="shared" si="11"/>
        <v/>
      </c>
      <c r="I59" s="107" t="str">
        <f t="shared" si="7"/>
        <v/>
      </c>
      <c r="J59" s="86"/>
      <c r="K59" s="125"/>
      <c r="L59" s="101"/>
      <c r="M59" s="77"/>
    </row>
    <row r="60" spans="1:13" ht="15" customHeight="1">
      <c r="A60" s="77"/>
      <c r="B60" s="473"/>
      <c r="C60" s="474"/>
      <c r="D60" s="143" t="str">
        <f t="shared" si="8"/>
        <v/>
      </c>
      <c r="E60" s="135" t="str">
        <f t="shared" si="9"/>
        <v/>
      </c>
      <c r="F60" s="104"/>
      <c r="G60" s="147" t="str">
        <f t="shared" si="10"/>
        <v/>
      </c>
      <c r="H60" s="139" t="str">
        <f t="shared" si="11"/>
        <v/>
      </c>
      <c r="I60" s="108" t="str">
        <f t="shared" si="7"/>
        <v/>
      </c>
      <c r="J60" s="69"/>
      <c r="K60" s="126"/>
      <c r="L60" s="127"/>
      <c r="M60" s="77"/>
    </row>
    <row r="61" spans="1:13" ht="15" customHeight="1">
      <c r="A61" s="77"/>
      <c r="B61" s="477"/>
      <c r="C61" s="478"/>
      <c r="D61" s="141" t="str">
        <f t="shared" si="8"/>
        <v/>
      </c>
      <c r="E61" s="133" t="str">
        <f t="shared" si="9"/>
        <v/>
      </c>
      <c r="F61" s="102"/>
      <c r="G61" s="145" t="str">
        <f t="shared" si="10"/>
        <v/>
      </c>
      <c r="H61" s="137" t="str">
        <f t="shared" si="11"/>
        <v/>
      </c>
      <c r="I61" s="106" t="str">
        <f t="shared" si="7"/>
        <v/>
      </c>
      <c r="J61" s="70"/>
      <c r="K61" s="124"/>
      <c r="L61" s="100"/>
      <c r="M61" s="77"/>
    </row>
    <row r="62" spans="1:13" ht="15" customHeight="1">
      <c r="A62" s="77"/>
      <c r="B62" s="471"/>
      <c r="C62" s="472"/>
      <c r="D62" s="142" t="str">
        <f t="shared" si="8"/>
        <v/>
      </c>
      <c r="E62" s="134" t="str">
        <f t="shared" si="9"/>
        <v/>
      </c>
      <c r="F62" s="103"/>
      <c r="G62" s="146" t="str">
        <f t="shared" si="10"/>
        <v/>
      </c>
      <c r="H62" s="138" t="str">
        <f t="shared" si="11"/>
        <v/>
      </c>
      <c r="I62" s="107" t="str">
        <f t="shared" si="7"/>
        <v/>
      </c>
      <c r="J62" s="86"/>
      <c r="K62" s="125"/>
      <c r="L62" s="101"/>
      <c r="M62" s="77"/>
    </row>
    <row r="63" spans="1:13" ht="15" customHeight="1">
      <c r="A63" s="77"/>
      <c r="B63" s="473"/>
      <c r="C63" s="474"/>
      <c r="D63" s="143" t="str">
        <f t="shared" si="8"/>
        <v/>
      </c>
      <c r="E63" s="135" t="str">
        <f t="shared" si="9"/>
        <v/>
      </c>
      <c r="F63" s="104"/>
      <c r="G63" s="147" t="str">
        <f t="shared" si="10"/>
        <v/>
      </c>
      <c r="H63" s="139" t="str">
        <f t="shared" si="11"/>
        <v/>
      </c>
      <c r="I63" s="108" t="str">
        <f t="shared" si="7"/>
        <v/>
      </c>
      <c r="J63" s="69"/>
      <c r="K63" s="126"/>
      <c r="L63" s="127"/>
      <c r="M63" s="77"/>
    </row>
    <row r="64" spans="1:13" ht="15" customHeight="1">
      <c r="A64" s="77"/>
      <c r="B64" s="477"/>
      <c r="C64" s="478"/>
      <c r="D64" s="141" t="str">
        <f t="shared" si="8"/>
        <v/>
      </c>
      <c r="E64" s="133" t="str">
        <f t="shared" si="9"/>
        <v/>
      </c>
      <c r="F64" s="102"/>
      <c r="G64" s="145" t="str">
        <f t="shared" si="10"/>
        <v/>
      </c>
      <c r="H64" s="137" t="str">
        <f t="shared" si="11"/>
        <v/>
      </c>
      <c r="I64" s="106" t="str">
        <f t="shared" si="7"/>
        <v/>
      </c>
      <c r="J64" s="70"/>
      <c r="K64" s="124"/>
      <c r="L64" s="100"/>
      <c r="M64" s="77"/>
    </row>
    <row r="65" spans="1:13" ht="15" customHeight="1">
      <c r="A65" s="77"/>
      <c r="B65" s="471"/>
      <c r="C65" s="472"/>
      <c r="D65" s="142" t="str">
        <f t="shared" si="8"/>
        <v/>
      </c>
      <c r="E65" s="134" t="str">
        <f t="shared" si="9"/>
        <v/>
      </c>
      <c r="F65" s="103"/>
      <c r="G65" s="146" t="str">
        <f t="shared" si="10"/>
        <v/>
      </c>
      <c r="H65" s="138" t="str">
        <f t="shared" si="11"/>
        <v/>
      </c>
      <c r="I65" s="107" t="str">
        <f t="shared" si="7"/>
        <v/>
      </c>
      <c r="J65" s="86"/>
      <c r="K65" s="125"/>
      <c r="L65" s="101"/>
      <c r="M65" s="77"/>
    </row>
    <row r="66" spans="1:13" ht="15" customHeight="1">
      <c r="A66" s="77"/>
      <c r="B66" s="473"/>
      <c r="C66" s="474"/>
      <c r="D66" s="143" t="str">
        <f t="shared" si="8"/>
        <v/>
      </c>
      <c r="E66" s="135" t="str">
        <f t="shared" si="9"/>
        <v/>
      </c>
      <c r="F66" s="104"/>
      <c r="G66" s="147" t="str">
        <f t="shared" si="10"/>
        <v/>
      </c>
      <c r="H66" s="139" t="str">
        <f t="shared" si="11"/>
        <v/>
      </c>
      <c r="I66" s="108" t="str">
        <f t="shared" si="7"/>
        <v/>
      </c>
      <c r="J66" s="69"/>
      <c r="K66" s="126"/>
      <c r="L66" s="127"/>
      <c r="M66" s="77"/>
    </row>
    <row r="67" spans="1:13" ht="15" customHeight="1">
      <c r="A67" s="77"/>
      <c r="B67" s="477"/>
      <c r="C67" s="478"/>
      <c r="D67" s="141" t="str">
        <f t="shared" si="8"/>
        <v/>
      </c>
      <c r="E67" s="133" t="str">
        <f t="shared" si="9"/>
        <v/>
      </c>
      <c r="F67" s="102"/>
      <c r="G67" s="145" t="str">
        <f t="shared" si="10"/>
        <v/>
      </c>
      <c r="H67" s="137" t="str">
        <f t="shared" si="11"/>
        <v/>
      </c>
      <c r="I67" s="106" t="str">
        <f t="shared" si="7"/>
        <v/>
      </c>
      <c r="J67" s="70"/>
      <c r="K67" s="124"/>
      <c r="L67" s="100"/>
      <c r="M67" s="77"/>
    </row>
    <row r="68" spans="1:13" ht="15" customHeight="1">
      <c r="A68" s="77"/>
      <c r="B68" s="471"/>
      <c r="C68" s="472"/>
      <c r="D68" s="142" t="str">
        <f t="shared" si="8"/>
        <v/>
      </c>
      <c r="E68" s="134" t="str">
        <f t="shared" si="9"/>
        <v/>
      </c>
      <c r="F68" s="103"/>
      <c r="G68" s="146" t="str">
        <f t="shared" si="10"/>
        <v/>
      </c>
      <c r="H68" s="138" t="str">
        <f t="shared" si="11"/>
        <v/>
      </c>
      <c r="I68" s="107" t="str">
        <f t="shared" si="7"/>
        <v/>
      </c>
      <c r="J68" s="86"/>
      <c r="K68" s="125"/>
      <c r="L68" s="101"/>
      <c r="M68" s="77"/>
    </row>
    <row r="69" spans="1:13" ht="15" customHeight="1">
      <c r="A69" s="77"/>
      <c r="B69" s="473"/>
      <c r="C69" s="474"/>
      <c r="D69" s="143" t="str">
        <f t="shared" si="8"/>
        <v/>
      </c>
      <c r="E69" s="135" t="str">
        <f t="shared" si="9"/>
        <v/>
      </c>
      <c r="F69" s="104"/>
      <c r="G69" s="147" t="str">
        <f t="shared" si="10"/>
        <v/>
      </c>
      <c r="H69" s="139" t="str">
        <f t="shared" si="11"/>
        <v/>
      </c>
      <c r="I69" s="108" t="str">
        <f t="shared" si="7"/>
        <v/>
      </c>
      <c r="J69" s="69"/>
      <c r="K69" s="126"/>
      <c r="L69" s="127"/>
      <c r="M69" s="77"/>
    </row>
    <row r="70" spans="1:13" ht="15" customHeight="1">
      <c r="A70" s="77"/>
      <c r="B70" s="477"/>
      <c r="C70" s="478"/>
      <c r="D70" s="141" t="str">
        <f t="shared" si="8"/>
        <v/>
      </c>
      <c r="E70" s="133" t="str">
        <f t="shared" si="9"/>
        <v/>
      </c>
      <c r="F70" s="102"/>
      <c r="G70" s="145" t="str">
        <f t="shared" si="10"/>
        <v/>
      </c>
      <c r="H70" s="137" t="str">
        <f t="shared" si="11"/>
        <v/>
      </c>
      <c r="I70" s="106" t="str">
        <f t="shared" si="7"/>
        <v/>
      </c>
      <c r="J70" s="70"/>
      <c r="K70" s="124"/>
      <c r="L70" s="100"/>
      <c r="M70" s="77"/>
    </row>
    <row r="71" spans="1:13" ht="15" customHeight="1">
      <c r="A71" s="77"/>
      <c r="B71" s="471"/>
      <c r="C71" s="472"/>
      <c r="D71" s="142" t="str">
        <f t="shared" si="8"/>
        <v/>
      </c>
      <c r="E71" s="134" t="str">
        <f t="shared" si="9"/>
        <v/>
      </c>
      <c r="F71" s="103"/>
      <c r="G71" s="146" t="str">
        <f t="shared" si="10"/>
        <v/>
      </c>
      <c r="H71" s="138" t="str">
        <f t="shared" si="11"/>
        <v/>
      </c>
      <c r="I71" s="107" t="str">
        <f t="shared" si="7"/>
        <v/>
      </c>
      <c r="J71" s="86"/>
      <c r="K71" s="125"/>
      <c r="L71" s="101"/>
      <c r="M71" s="77"/>
    </row>
    <row r="72" spans="1:13" ht="15" customHeight="1">
      <c r="A72" s="77"/>
      <c r="B72" s="473"/>
      <c r="C72" s="474"/>
      <c r="D72" s="143" t="str">
        <f t="shared" si="8"/>
        <v/>
      </c>
      <c r="E72" s="135" t="str">
        <f t="shared" si="9"/>
        <v/>
      </c>
      <c r="F72" s="104"/>
      <c r="G72" s="147" t="str">
        <f t="shared" si="10"/>
        <v/>
      </c>
      <c r="H72" s="139" t="str">
        <f t="shared" si="11"/>
        <v/>
      </c>
      <c r="I72" s="108" t="str">
        <f t="shared" si="7"/>
        <v/>
      </c>
      <c r="J72" s="69"/>
      <c r="K72" s="126"/>
      <c r="L72" s="127"/>
      <c r="M72" s="77"/>
    </row>
    <row r="73" spans="1:13" ht="15" customHeight="1">
      <c r="A73" s="77"/>
      <c r="B73" s="477"/>
      <c r="C73" s="478"/>
      <c r="D73" s="141" t="str">
        <f t="shared" si="8"/>
        <v/>
      </c>
      <c r="E73" s="133" t="str">
        <f t="shared" si="9"/>
        <v/>
      </c>
      <c r="F73" s="102"/>
      <c r="G73" s="145" t="str">
        <f t="shared" si="10"/>
        <v/>
      </c>
      <c r="H73" s="137" t="str">
        <f t="shared" si="11"/>
        <v/>
      </c>
      <c r="I73" s="106" t="str">
        <f t="shared" si="7"/>
        <v/>
      </c>
      <c r="J73" s="70"/>
      <c r="K73" s="124"/>
      <c r="L73" s="100"/>
      <c r="M73" s="77"/>
    </row>
    <row r="74" spans="1:13" ht="15" customHeight="1">
      <c r="A74" s="77"/>
      <c r="B74" s="471"/>
      <c r="C74" s="472"/>
      <c r="D74" s="142" t="str">
        <f t="shared" si="8"/>
        <v/>
      </c>
      <c r="E74" s="134" t="str">
        <f t="shared" si="9"/>
        <v/>
      </c>
      <c r="F74" s="103"/>
      <c r="G74" s="146" t="str">
        <f t="shared" si="10"/>
        <v/>
      </c>
      <c r="H74" s="138" t="str">
        <f t="shared" si="11"/>
        <v/>
      </c>
      <c r="I74" s="107" t="str">
        <f t="shared" si="7"/>
        <v/>
      </c>
      <c r="J74" s="86"/>
      <c r="K74" s="125"/>
      <c r="L74" s="101"/>
      <c r="M74" s="77"/>
    </row>
    <row r="75" spans="1:13" ht="15" customHeight="1">
      <c r="A75" s="77"/>
      <c r="B75" s="473"/>
      <c r="C75" s="474"/>
      <c r="D75" s="143" t="str">
        <f t="shared" si="8"/>
        <v/>
      </c>
      <c r="E75" s="135" t="str">
        <f t="shared" si="9"/>
        <v/>
      </c>
      <c r="F75" s="104"/>
      <c r="G75" s="147" t="str">
        <f t="shared" si="10"/>
        <v/>
      </c>
      <c r="H75" s="139" t="str">
        <f t="shared" si="11"/>
        <v/>
      </c>
      <c r="I75" s="108" t="str">
        <f t="shared" si="7"/>
        <v/>
      </c>
      <c r="J75" s="69"/>
      <c r="K75" s="126"/>
      <c r="L75" s="127"/>
      <c r="M75" s="77"/>
    </row>
    <row r="76" spans="1:13" ht="15" customHeight="1">
      <c r="A76" s="77"/>
      <c r="B76" s="477"/>
      <c r="C76" s="478"/>
      <c r="D76" s="141" t="str">
        <f t="shared" si="8"/>
        <v/>
      </c>
      <c r="E76" s="133" t="str">
        <f t="shared" si="9"/>
        <v/>
      </c>
      <c r="F76" s="102"/>
      <c r="G76" s="145" t="str">
        <f t="shared" si="10"/>
        <v/>
      </c>
      <c r="H76" s="137" t="str">
        <f t="shared" si="11"/>
        <v/>
      </c>
      <c r="I76" s="106" t="str">
        <f t="shared" si="7"/>
        <v/>
      </c>
      <c r="J76" s="70"/>
      <c r="K76" s="124"/>
      <c r="L76" s="100"/>
      <c r="M76" s="77"/>
    </row>
    <row r="77" spans="1:13" ht="15" customHeight="1">
      <c r="A77" s="77"/>
      <c r="B77" s="471"/>
      <c r="C77" s="472"/>
      <c r="D77" s="142" t="str">
        <f t="shared" si="8"/>
        <v/>
      </c>
      <c r="E77" s="134" t="str">
        <f t="shared" si="9"/>
        <v/>
      </c>
      <c r="F77" s="103"/>
      <c r="G77" s="146" t="str">
        <f t="shared" si="10"/>
        <v/>
      </c>
      <c r="H77" s="138" t="str">
        <f t="shared" si="11"/>
        <v/>
      </c>
      <c r="I77" s="107" t="str">
        <f t="shared" si="7"/>
        <v/>
      </c>
      <c r="J77" s="86"/>
      <c r="K77" s="125"/>
      <c r="L77" s="101"/>
      <c r="M77" s="77"/>
    </row>
    <row r="78" spans="1:13" ht="15" customHeight="1">
      <c r="A78" s="77"/>
      <c r="B78" s="473"/>
      <c r="C78" s="474"/>
      <c r="D78" s="143" t="str">
        <f t="shared" si="8"/>
        <v/>
      </c>
      <c r="E78" s="135" t="str">
        <f t="shared" si="9"/>
        <v/>
      </c>
      <c r="F78" s="104"/>
      <c r="G78" s="147" t="str">
        <f t="shared" si="10"/>
        <v/>
      </c>
      <c r="H78" s="139" t="str">
        <f t="shared" si="11"/>
        <v/>
      </c>
      <c r="I78" s="108" t="str">
        <f t="shared" si="7"/>
        <v/>
      </c>
      <c r="J78" s="69"/>
      <c r="K78" s="126"/>
      <c r="L78" s="127"/>
      <c r="M78" s="77"/>
    </row>
    <row r="79" spans="1:13" ht="15" customHeight="1">
      <c r="A79" s="77"/>
      <c r="B79" s="477"/>
      <c r="C79" s="478"/>
      <c r="D79" s="141" t="str">
        <f t="shared" si="8"/>
        <v/>
      </c>
      <c r="E79" s="133" t="str">
        <f t="shared" si="9"/>
        <v/>
      </c>
      <c r="F79" s="102"/>
      <c r="G79" s="145" t="str">
        <f t="shared" si="10"/>
        <v/>
      </c>
      <c r="H79" s="137" t="str">
        <f t="shared" si="11"/>
        <v/>
      </c>
      <c r="I79" s="106" t="str">
        <f t="shared" si="7"/>
        <v/>
      </c>
      <c r="J79" s="70"/>
      <c r="K79" s="124"/>
      <c r="L79" s="100"/>
      <c r="M79" s="77"/>
    </row>
    <row r="80" spans="1:13" ht="15" customHeight="1">
      <c r="A80" s="77"/>
      <c r="B80" s="471"/>
      <c r="C80" s="472"/>
      <c r="D80" s="142" t="str">
        <f t="shared" si="8"/>
        <v/>
      </c>
      <c r="E80" s="134" t="str">
        <f t="shared" si="9"/>
        <v/>
      </c>
      <c r="F80" s="103"/>
      <c r="G80" s="146" t="str">
        <f t="shared" si="10"/>
        <v/>
      </c>
      <c r="H80" s="138" t="str">
        <f t="shared" si="11"/>
        <v/>
      </c>
      <c r="I80" s="107" t="str">
        <f t="shared" si="7"/>
        <v/>
      </c>
      <c r="J80" s="86"/>
      <c r="K80" s="125"/>
      <c r="L80" s="101"/>
      <c r="M80" s="77"/>
    </row>
    <row r="81" spans="1:13" ht="15" customHeight="1">
      <c r="A81" s="77"/>
      <c r="B81" s="473"/>
      <c r="C81" s="474"/>
      <c r="D81" s="143" t="str">
        <f t="shared" si="8"/>
        <v/>
      </c>
      <c r="E81" s="135" t="str">
        <f t="shared" si="9"/>
        <v/>
      </c>
      <c r="F81" s="104"/>
      <c r="G81" s="147" t="str">
        <f t="shared" si="10"/>
        <v/>
      </c>
      <c r="H81" s="139" t="str">
        <f t="shared" si="11"/>
        <v/>
      </c>
      <c r="I81" s="108" t="str">
        <f t="shared" si="7"/>
        <v/>
      </c>
      <c r="J81" s="69"/>
      <c r="K81" s="126"/>
      <c r="L81" s="127"/>
      <c r="M81" s="77"/>
    </row>
    <row r="82" spans="1:13" ht="21" customHeight="1">
      <c r="A82" s="77"/>
      <c r="B82" s="471"/>
      <c r="C82" s="472"/>
      <c r="D82" s="141" t="str">
        <f t="shared" si="8"/>
        <v/>
      </c>
      <c r="E82" s="133" t="str">
        <f t="shared" si="9"/>
        <v/>
      </c>
      <c r="F82" s="103"/>
      <c r="G82" s="145" t="str">
        <f t="shared" si="10"/>
        <v/>
      </c>
      <c r="H82" s="137" t="str">
        <f t="shared" si="11"/>
        <v/>
      </c>
      <c r="I82" s="106" t="str">
        <f t="shared" si="7"/>
        <v/>
      </c>
      <c r="J82" s="86"/>
      <c r="K82" s="125"/>
      <c r="L82" s="101"/>
      <c r="M82" s="77"/>
    </row>
    <row r="83" spans="1:13" ht="15" customHeight="1">
      <c r="A83" s="77"/>
      <c r="B83" s="471"/>
      <c r="C83" s="472"/>
      <c r="D83" s="142" t="str">
        <f t="shared" si="8"/>
        <v/>
      </c>
      <c r="E83" s="134" t="str">
        <f t="shared" si="9"/>
        <v/>
      </c>
      <c r="F83" s="103"/>
      <c r="G83" s="146" t="str">
        <f t="shared" si="10"/>
        <v/>
      </c>
      <c r="H83" s="138" t="str">
        <f t="shared" si="11"/>
        <v/>
      </c>
      <c r="I83" s="107" t="str">
        <f t="shared" si="7"/>
        <v/>
      </c>
      <c r="J83" s="86"/>
      <c r="K83" s="125"/>
      <c r="L83" s="101"/>
      <c r="M83" s="77"/>
    </row>
    <row r="84" spans="1:13" ht="15" thickBot="1">
      <c r="B84" s="492"/>
      <c r="C84" s="493"/>
      <c r="D84" s="144" t="str">
        <f t="shared" si="8"/>
        <v/>
      </c>
      <c r="E84" s="136" t="str">
        <f t="shared" si="9"/>
        <v/>
      </c>
      <c r="F84" s="105"/>
      <c r="G84" s="148" t="str">
        <f t="shared" si="10"/>
        <v/>
      </c>
      <c r="H84" s="140" t="str">
        <f t="shared" si="11"/>
        <v/>
      </c>
      <c r="I84" s="109" t="str">
        <f t="shared" si="7"/>
        <v/>
      </c>
      <c r="J84" s="71"/>
      <c r="K84" s="128"/>
      <c r="L84" s="129"/>
    </row>
    <row r="85" spans="1:13">
      <c r="B85" s="68"/>
      <c r="C85" s="68"/>
      <c r="D85" s="68"/>
      <c r="E85" s="68"/>
      <c r="F85" s="68"/>
      <c r="G85" s="68"/>
      <c r="H85" s="68"/>
      <c r="I85" s="68"/>
      <c r="J85" s="68"/>
      <c r="K85" s="68"/>
      <c r="L85" s="68"/>
    </row>
    <row r="86" spans="1:13" ht="15" customHeight="1">
      <c r="B86" s="68"/>
      <c r="C86" s="68"/>
      <c r="D86" s="68"/>
      <c r="E86" s="68"/>
      <c r="F86" s="68"/>
      <c r="G86" s="68"/>
      <c r="H86" s="68"/>
      <c r="I86" s="68"/>
      <c r="J86" s="68"/>
      <c r="K86" s="68"/>
      <c r="L86" s="68"/>
    </row>
  </sheetData>
  <mergeCells count="60">
    <mergeCell ref="B82:C82"/>
    <mergeCell ref="B83:C84"/>
    <mergeCell ref="B53:C54"/>
    <mergeCell ref="B55:C55"/>
    <mergeCell ref="B56:C57"/>
    <mergeCell ref="B62:C63"/>
    <mergeCell ref="B64:C64"/>
    <mergeCell ref="B73:C73"/>
    <mergeCell ref="B65:C66"/>
    <mergeCell ref="B67:C67"/>
    <mergeCell ref="B68:C69"/>
    <mergeCell ref="B71:C72"/>
    <mergeCell ref="B77:C78"/>
    <mergeCell ref="B79:C79"/>
    <mergeCell ref="B80:C81"/>
    <mergeCell ref="B74:C75"/>
    <mergeCell ref="K5:L5"/>
    <mergeCell ref="D5:E5"/>
    <mergeCell ref="G5:H5"/>
    <mergeCell ref="B39:C39"/>
    <mergeCell ref="B40:C41"/>
    <mergeCell ref="B13:C14"/>
    <mergeCell ref="B15:C15"/>
    <mergeCell ref="B25:C26"/>
    <mergeCell ref="B9:C9"/>
    <mergeCell ref="B10:C11"/>
    <mergeCell ref="B12:C12"/>
    <mergeCell ref="B27:C27"/>
    <mergeCell ref="B37:C38"/>
    <mergeCell ref="B28:C29"/>
    <mergeCell ref="B30:C30"/>
    <mergeCell ref="B31:C32"/>
    <mergeCell ref="B52:C52"/>
    <mergeCell ref="B58:C58"/>
    <mergeCell ref="B59:C60"/>
    <mergeCell ref="B61:C61"/>
    <mergeCell ref="B70:C70"/>
    <mergeCell ref="B76:C76"/>
    <mergeCell ref="C2:I2"/>
    <mergeCell ref="C45:I45"/>
    <mergeCell ref="C46:I46"/>
    <mergeCell ref="B6:C6"/>
    <mergeCell ref="B7:C8"/>
    <mergeCell ref="B5:C5"/>
    <mergeCell ref="B33:C33"/>
    <mergeCell ref="B34:C35"/>
    <mergeCell ref="B36:C36"/>
    <mergeCell ref="C3:I3"/>
    <mergeCell ref="B21:C21"/>
    <mergeCell ref="B22:C23"/>
    <mergeCell ref="B24:C24"/>
    <mergeCell ref="B16:C17"/>
    <mergeCell ref="B18:C18"/>
    <mergeCell ref="B19:C20"/>
    <mergeCell ref="K48:L48"/>
    <mergeCell ref="B49:C49"/>
    <mergeCell ref="B50:C51"/>
    <mergeCell ref="D48:E48"/>
    <mergeCell ref="G48:H48"/>
    <mergeCell ref="B48:C48"/>
  </mergeCells>
  <phoneticPr fontId="2"/>
  <pageMargins left="0" right="0" top="0.59055118110236227" bottom="0" header="0.39370078740157483" footer="0"/>
  <pageSetup paperSize="9" scale="87" orientation="landscape" r:id="rId1"/>
  <headerFooter alignWithMargins="0"/>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工種別内訳表定義</vt:lpstr>
      <vt:lpstr>内訳表定義</vt:lpstr>
      <vt:lpstr>単価表定義</vt:lpstr>
      <vt:lpstr>帳票イメージ工種別内訳</vt:lpstr>
      <vt:lpstr>帳票イメージ工種別内訳1</vt:lpstr>
      <vt:lpstr>帳票イメージ</vt:lpstr>
      <vt:lpstr>単価表定義!Print_Area</vt:lpstr>
      <vt:lpstr>帳票イメージ!Print_Area</vt:lpstr>
      <vt:lpstr>帳票イメージ工種別内訳!Print_Area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Sibata</cp:lastModifiedBy>
  <cp:lastPrinted>2011-12-02T10:40:00Z</cp:lastPrinted>
  <dcterms:created xsi:type="dcterms:W3CDTF">2001-12-08T17:30:14Z</dcterms:created>
  <dcterms:modified xsi:type="dcterms:W3CDTF">2011-12-22T12:14:42Z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2011/12/21</vt:lpwstr>
  </property>
</Properties>
</file>