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90" yWindow="510" windowWidth="14955" windowHeight="5205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帳票イメージ工種別内訳!$A$1:$S$96</definedName>
  </definedNames>
  <calcPr calcId="125725"/>
</workbook>
</file>

<file path=xl/calcChain.xml><?xml version="1.0" encoding="utf-8"?>
<calcChain xmlns="http://schemas.openxmlformats.org/spreadsheetml/2006/main">
  <c r="P55" i="13"/>
  <c r="P7"/>
  <c r="Q95"/>
  <c r="P95"/>
  <c r="O95"/>
  <c r="N95"/>
  <c r="M95"/>
  <c r="L95"/>
  <c r="J95"/>
  <c r="I95"/>
  <c r="H95"/>
  <c r="G95"/>
  <c r="F95"/>
  <c r="E95"/>
  <c r="D95"/>
  <c r="C95"/>
  <c r="B95"/>
  <c r="Q94"/>
  <c r="P94"/>
  <c r="O94"/>
  <c r="N94"/>
  <c r="M94"/>
  <c r="L94"/>
  <c r="J94"/>
  <c r="I94"/>
  <c r="H94"/>
  <c r="G94"/>
  <c r="F94"/>
  <c r="E94"/>
  <c r="D94"/>
  <c r="C94"/>
  <c r="B94"/>
  <c r="Q93"/>
  <c r="P93"/>
  <c r="O93"/>
  <c r="N93"/>
  <c r="M93"/>
  <c r="L93"/>
  <c r="J93"/>
  <c r="I93"/>
  <c r="H93"/>
  <c r="G93"/>
  <c r="F93"/>
  <c r="E93"/>
  <c r="D93"/>
  <c r="C93"/>
  <c r="B93"/>
  <c r="Q92"/>
  <c r="P92"/>
  <c r="O92"/>
  <c r="N92"/>
  <c r="M92"/>
  <c r="L92"/>
  <c r="J92"/>
  <c r="I92"/>
  <c r="H92"/>
  <c r="G92"/>
  <c r="F92"/>
  <c r="E92"/>
  <c r="D92"/>
  <c r="C92"/>
  <c r="B92"/>
  <c r="Q91"/>
  <c r="P91"/>
  <c r="O91"/>
  <c r="N91"/>
  <c r="M91"/>
  <c r="L91"/>
  <c r="J91"/>
  <c r="I91"/>
  <c r="H91"/>
  <c r="G91"/>
  <c r="F91"/>
  <c r="E91"/>
  <c r="D91"/>
  <c r="C91"/>
  <c r="B91"/>
  <c r="Q90"/>
  <c r="P90"/>
  <c r="O90"/>
  <c r="N90"/>
  <c r="M90"/>
  <c r="L90"/>
  <c r="J90"/>
  <c r="I90"/>
  <c r="H90"/>
  <c r="G90"/>
  <c r="F90"/>
  <c r="E90"/>
  <c r="D90"/>
  <c r="C90"/>
  <c r="B90"/>
  <c r="Q89"/>
  <c r="P89"/>
  <c r="O89"/>
  <c r="N89"/>
  <c r="M89"/>
  <c r="L89"/>
  <c r="J89"/>
  <c r="I89"/>
  <c r="H89"/>
  <c r="G89"/>
  <c r="F89"/>
  <c r="E89"/>
  <c r="D89"/>
  <c r="C89"/>
  <c r="B89"/>
  <c r="Q88"/>
  <c r="P88"/>
  <c r="O88"/>
  <c r="N88"/>
  <c r="M88"/>
  <c r="L88"/>
  <c r="J88"/>
  <c r="I88"/>
  <c r="H88"/>
  <c r="G88"/>
  <c r="F88"/>
  <c r="E88"/>
  <c r="D88"/>
  <c r="C88"/>
  <c r="B88"/>
  <c r="Q87"/>
  <c r="P87"/>
  <c r="O87"/>
  <c r="N87"/>
  <c r="M87"/>
  <c r="L87"/>
  <c r="J87"/>
  <c r="I87"/>
  <c r="H87"/>
  <c r="G87"/>
  <c r="F87"/>
  <c r="E87"/>
  <c r="D87"/>
  <c r="C87"/>
  <c r="B87"/>
  <c r="Q86"/>
  <c r="P86"/>
  <c r="O86"/>
  <c r="N86"/>
  <c r="M86"/>
  <c r="L86"/>
  <c r="J86"/>
  <c r="I86"/>
  <c r="H86"/>
  <c r="G86"/>
  <c r="F86"/>
  <c r="E86"/>
  <c r="D86"/>
  <c r="C86"/>
  <c r="B86"/>
  <c r="Q85"/>
  <c r="P85"/>
  <c r="O85"/>
  <c r="N85"/>
  <c r="M85"/>
  <c r="L85"/>
  <c r="J85"/>
  <c r="I85"/>
  <c r="H85"/>
  <c r="G85"/>
  <c r="F85"/>
  <c r="E85"/>
  <c r="D85"/>
  <c r="C85"/>
  <c r="B85"/>
  <c r="Q84"/>
  <c r="P84"/>
  <c r="O84"/>
  <c r="N84"/>
  <c r="M84"/>
  <c r="L84"/>
  <c r="J84"/>
  <c r="I84"/>
  <c r="H84"/>
  <c r="G84"/>
  <c r="F84"/>
  <c r="E84"/>
  <c r="D84"/>
  <c r="C84"/>
  <c r="B84"/>
  <c r="Q83"/>
  <c r="P83"/>
  <c r="O83"/>
  <c r="N83"/>
  <c r="M83"/>
  <c r="L83"/>
  <c r="J83"/>
  <c r="I83"/>
  <c r="H83"/>
  <c r="G83"/>
  <c r="F83"/>
  <c r="E83"/>
  <c r="D83"/>
  <c r="C83"/>
  <c r="B83"/>
  <c r="Q82"/>
  <c r="P82"/>
  <c r="O82"/>
  <c r="N82"/>
  <c r="M82"/>
  <c r="L82"/>
  <c r="J82"/>
  <c r="I82"/>
  <c r="H82"/>
  <c r="G82"/>
  <c r="F82"/>
  <c r="E82"/>
  <c r="D82"/>
  <c r="C82"/>
  <c r="B82"/>
  <c r="Q81"/>
  <c r="P81"/>
  <c r="O81"/>
  <c r="N81"/>
  <c r="M81"/>
  <c r="L81"/>
  <c r="J81"/>
  <c r="I81"/>
  <c r="H81"/>
  <c r="G81"/>
  <c r="F81"/>
  <c r="E81"/>
  <c r="D81"/>
  <c r="C81"/>
  <c r="B81"/>
  <c r="Q80"/>
  <c r="P80"/>
  <c r="O80"/>
  <c r="N80"/>
  <c r="M80"/>
  <c r="L80"/>
  <c r="J80"/>
  <c r="I80"/>
  <c r="H80"/>
  <c r="G80"/>
  <c r="F80"/>
  <c r="E80"/>
  <c r="D80"/>
  <c r="C80"/>
  <c r="B80"/>
  <c r="Q79"/>
  <c r="P79"/>
  <c r="O79"/>
  <c r="N79"/>
  <c r="M79"/>
  <c r="L79"/>
  <c r="J79"/>
  <c r="I79"/>
  <c r="H79"/>
  <c r="G79"/>
  <c r="F79"/>
  <c r="E79"/>
  <c r="D79"/>
  <c r="C79"/>
  <c r="B79"/>
  <c r="Q78"/>
  <c r="P78"/>
  <c r="O78"/>
  <c r="N78"/>
  <c r="M78"/>
  <c r="L78"/>
  <c r="J78"/>
  <c r="I78"/>
  <c r="H78"/>
  <c r="G78"/>
  <c r="F78"/>
  <c r="E78"/>
  <c r="D78"/>
  <c r="C78"/>
  <c r="B78"/>
  <c r="Q77"/>
  <c r="P77"/>
  <c r="O77"/>
  <c r="N77"/>
  <c r="M77"/>
  <c r="L77"/>
  <c r="J77"/>
  <c r="I77"/>
  <c r="H77"/>
  <c r="G77"/>
  <c r="F77"/>
  <c r="E77"/>
  <c r="D77"/>
  <c r="C77"/>
  <c r="B77"/>
  <c r="Q76"/>
  <c r="P76"/>
  <c r="O76"/>
  <c r="N76"/>
  <c r="M76"/>
  <c r="L76"/>
  <c r="J76"/>
  <c r="I76"/>
  <c r="H76"/>
  <c r="G76"/>
  <c r="F76"/>
  <c r="E76"/>
  <c r="D76"/>
  <c r="C76"/>
  <c r="B76"/>
  <c r="Q75"/>
  <c r="P75"/>
  <c r="O75"/>
  <c r="N75"/>
  <c r="M75"/>
  <c r="L75"/>
  <c r="J75"/>
  <c r="I75"/>
  <c r="H75"/>
  <c r="G75"/>
  <c r="F75"/>
  <c r="E75"/>
  <c r="D75"/>
  <c r="C75"/>
  <c r="B75"/>
  <c r="Q74"/>
  <c r="P74"/>
  <c r="O74"/>
  <c r="N74"/>
  <c r="M74"/>
  <c r="L74"/>
  <c r="J74"/>
  <c r="I74"/>
  <c r="H74"/>
  <c r="G74"/>
  <c r="F74"/>
  <c r="E74"/>
  <c r="D74"/>
  <c r="C74"/>
  <c r="B74"/>
  <c r="Q73"/>
  <c r="P73"/>
  <c r="O73"/>
  <c r="N73"/>
  <c r="M73"/>
  <c r="L73"/>
  <c r="J73"/>
  <c r="I73"/>
  <c r="H73"/>
  <c r="G73"/>
  <c r="F73"/>
  <c r="E73"/>
  <c r="D73"/>
  <c r="C73"/>
  <c r="B73"/>
  <c r="Q72"/>
  <c r="P72"/>
  <c r="O72"/>
  <c r="N72"/>
  <c r="M72"/>
  <c r="L72"/>
  <c r="J72"/>
  <c r="I72"/>
  <c r="H72"/>
  <c r="G72"/>
  <c r="F72"/>
  <c r="E72"/>
  <c r="D72"/>
  <c r="C72"/>
  <c r="B72"/>
  <c r="Q71"/>
  <c r="P71"/>
  <c r="O71"/>
  <c r="N71"/>
  <c r="M71"/>
  <c r="L71"/>
  <c r="J71"/>
  <c r="I71"/>
  <c r="H71"/>
  <c r="G71"/>
  <c r="F71"/>
  <c r="E71"/>
  <c r="D71"/>
  <c r="C71"/>
  <c r="B71"/>
  <c r="Q70"/>
  <c r="P70"/>
  <c r="O70"/>
  <c r="N70"/>
  <c r="M70"/>
  <c r="L70"/>
  <c r="J70"/>
  <c r="I70"/>
  <c r="H70"/>
  <c r="G70"/>
  <c r="F70"/>
  <c r="E70"/>
  <c r="D70"/>
  <c r="C70"/>
  <c r="B70"/>
  <c r="Q69"/>
  <c r="P69"/>
  <c r="O69"/>
  <c r="N69"/>
  <c r="M69"/>
  <c r="L69"/>
  <c r="J69"/>
  <c r="I69"/>
  <c r="H69"/>
  <c r="G69"/>
  <c r="F69"/>
  <c r="E69"/>
  <c r="D69"/>
  <c r="C69"/>
  <c r="B69"/>
  <c r="Q68"/>
  <c r="P68"/>
  <c r="O68"/>
  <c r="N68"/>
  <c r="M68"/>
  <c r="L68"/>
  <c r="J68"/>
  <c r="I68"/>
  <c r="H68"/>
  <c r="G68"/>
  <c r="F68"/>
  <c r="E68"/>
  <c r="D68"/>
  <c r="C68"/>
  <c r="B68"/>
  <c r="Q67"/>
  <c r="P67"/>
  <c r="O67"/>
  <c r="N67"/>
  <c r="M67"/>
  <c r="L67"/>
  <c r="J67"/>
  <c r="I67"/>
  <c r="H67"/>
  <c r="G67"/>
  <c r="F67"/>
  <c r="E67"/>
  <c r="D67"/>
  <c r="C67"/>
  <c r="B67"/>
  <c r="Q66"/>
  <c r="P66"/>
  <c r="O66"/>
  <c r="N66"/>
  <c r="M66"/>
  <c r="L66"/>
  <c r="J66"/>
  <c r="I66"/>
  <c r="H66"/>
  <c r="G66"/>
  <c r="F66"/>
  <c r="E66"/>
  <c r="D66"/>
  <c r="C66"/>
  <c r="B66"/>
  <c r="Q65"/>
  <c r="P65"/>
  <c r="O65"/>
  <c r="N65"/>
  <c r="M65"/>
  <c r="L65"/>
  <c r="J65"/>
  <c r="I65"/>
  <c r="H65"/>
  <c r="G65"/>
  <c r="F65"/>
  <c r="E65"/>
  <c r="D65"/>
  <c r="C65"/>
  <c r="B65"/>
  <c r="Q64"/>
  <c r="P64"/>
  <c r="O64"/>
  <c r="N64"/>
  <c r="M64"/>
  <c r="L64"/>
  <c r="J64"/>
  <c r="I64"/>
  <c r="H64"/>
  <c r="G64"/>
  <c r="F64"/>
  <c r="E64"/>
  <c r="D64"/>
  <c r="C64"/>
  <c r="B64"/>
  <c r="Q63"/>
  <c r="P63"/>
  <c r="O63"/>
  <c r="N63"/>
  <c r="M63"/>
  <c r="L63"/>
  <c r="J63"/>
  <c r="I63"/>
  <c r="H63"/>
  <c r="G63"/>
  <c r="F63"/>
  <c r="E63"/>
  <c r="D63"/>
  <c r="C63"/>
  <c r="B63"/>
  <c r="Q62"/>
  <c r="P62"/>
  <c r="O62"/>
  <c r="N62"/>
  <c r="M62"/>
  <c r="L62"/>
  <c r="J62"/>
  <c r="I62"/>
  <c r="H62"/>
  <c r="G62"/>
  <c r="F62"/>
  <c r="E62"/>
  <c r="D62"/>
  <c r="C62"/>
  <c r="B62"/>
  <c r="Q61"/>
  <c r="P61"/>
  <c r="O61"/>
  <c r="N61"/>
  <c r="M61"/>
  <c r="L61"/>
  <c r="J61"/>
  <c r="I61"/>
  <c r="H61"/>
  <c r="G61"/>
  <c r="F61"/>
  <c r="E61"/>
  <c r="D61"/>
  <c r="C61"/>
  <c r="B61"/>
  <c r="Q60"/>
  <c r="P60"/>
  <c r="O60"/>
  <c r="N60"/>
  <c r="M60"/>
  <c r="L60"/>
  <c r="J60"/>
  <c r="I60"/>
  <c r="H60"/>
  <c r="G60"/>
  <c r="F60"/>
  <c r="E60"/>
  <c r="D60"/>
  <c r="C60"/>
  <c r="B60"/>
  <c r="Q59"/>
  <c r="P59"/>
  <c r="O59"/>
  <c r="N59"/>
  <c r="M59"/>
  <c r="L59"/>
  <c r="J59"/>
  <c r="I59"/>
  <c r="H59"/>
  <c r="G59"/>
  <c r="F59"/>
  <c r="E59"/>
  <c r="D59"/>
  <c r="C59"/>
  <c r="B59"/>
  <c r="Q58"/>
  <c r="P58"/>
  <c r="O58"/>
  <c r="N58"/>
  <c r="M58"/>
  <c r="L58"/>
  <c r="J58"/>
  <c r="I58"/>
  <c r="H58"/>
  <c r="G58"/>
  <c r="F58"/>
  <c r="E58"/>
  <c r="D58"/>
  <c r="C58"/>
  <c r="B58"/>
  <c r="Q96"/>
  <c r="Q10"/>
  <c r="P10"/>
  <c r="O10"/>
  <c r="N10"/>
  <c r="M10"/>
  <c r="L10"/>
  <c r="J10"/>
  <c r="I10"/>
  <c r="H10"/>
  <c r="G10"/>
  <c r="F10"/>
  <c r="E10"/>
  <c r="D10"/>
  <c r="C10"/>
  <c r="B10"/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  <c r="B11" i="13"/>
  <c r="C11"/>
  <c r="D11"/>
  <c r="E11"/>
  <c r="F11"/>
  <c r="G11"/>
  <c r="H11"/>
  <c r="I11"/>
  <c r="J11"/>
  <c r="L11"/>
  <c r="M11"/>
  <c r="N11"/>
  <c r="O11"/>
  <c r="P11"/>
  <c r="Q11"/>
  <c r="B12"/>
  <c r="C12"/>
  <c r="D12"/>
  <c r="E12"/>
  <c r="F12"/>
  <c r="G12"/>
  <c r="H12"/>
  <c r="I12"/>
  <c r="J12"/>
  <c r="L12"/>
  <c r="M12"/>
  <c r="N12"/>
  <c r="O12"/>
  <c r="P12"/>
  <c r="Q12"/>
  <c r="B13"/>
  <c r="C13"/>
  <c r="D13"/>
  <c r="E13"/>
  <c r="F13"/>
  <c r="G13"/>
  <c r="H13"/>
  <c r="I13"/>
  <c r="J13"/>
  <c r="L13"/>
  <c r="M13"/>
  <c r="N13"/>
  <c r="O13"/>
  <c r="P13"/>
  <c r="Q13"/>
  <c r="B14"/>
  <c r="C14"/>
  <c r="D14"/>
  <c r="E14"/>
  <c r="F14"/>
  <c r="G14"/>
  <c r="H14"/>
  <c r="I14"/>
  <c r="J14"/>
  <c r="L14"/>
  <c r="M14"/>
  <c r="N14"/>
  <c r="O14"/>
  <c r="P14"/>
  <c r="Q14"/>
  <c r="B15"/>
  <c r="C15"/>
  <c r="D15"/>
  <c r="E15"/>
  <c r="F15"/>
  <c r="G15"/>
  <c r="H15"/>
  <c r="I15"/>
  <c r="J15"/>
  <c r="L15"/>
  <c r="M15"/>
  <c r="N15"/>
  <c r="O15"/>
  <c r="P15"/>
  <c r="Q15"/>
  <c r="B16"/>
  <c r="C16"/>
  <c r="D16"/>
  <c r="E16"/>
  <c r="F16"/>
  <c r="G16"/>
  <c r="H16"/>
  <c r="I16"/>
  <c r="J16"/>
  <c r="L16"/>
  <c r="M16"/>
  <c r="N16"/>
  <c r="O16"/>
  <c r="P16"/>
  <c r="Q16"/>
  <c r="B17"/>
  <c r="C17"/>
  <c r="D17"/>
  <c r="E17"/>
  <c r="F17"/>
  <c r="G17"/>
  <c r="H17"/>
  <c r="I17"/>
  <c r="J17"/>
  <c r="L17"/>
  <c r="M17"/>
  <c r="N17"/>
  <c r="O17"/>
  <c r="P17"/>
  <c r="Q17"/>
  <c r="B18"/>
  <c r="C18"/>
  <c r="D18"/>
  <c r="E18"/>
  <c r="F18"/>
  <c r="G18"/>
  <c r="H18"/>
  <c r="I18"/>
  <c r="J18"/>
  <c r="L18"/>
  <c r="M18"/>
  <c r="N18"/>
  <c r="O18"/>
  <c r="P18"/>
  <c r="Q18"/>
  <c r="B19"/>
  <c r="C19"/>
  <c r="D19"/>
  <c r="E19"/>
  <c r="F19"/>
  <c r="G19"/>
  <c r="H19"/>
  <c r="I19"/>
  <c r="J19"/>
  <c r="L19"/>
  <c r="M19"/>
  <c r="N19"/>
  <c r="O19"/>
  <c r="P19"/>
  <c r="Q19"/>
  <c r="B20"/>
  <c r="C20"/>
  <c r="D20"/>
  <c r="E20"/>
  <c r="F20"/>
  <c r="G20"/>
  <c r="H20"/>
  <c r="I20"/>
  <c r="J20"/>
  <c r="L20"/>
  <c r="M20"/>
  <c r="N20"/>
  <c r="O20"/>
  <c r="P20"/>
  <c r="Q20"/>
  <c r="B21"/>
  <c r="C21"/>
  <c r="D21"/>
  <c r="E21"/>
  <c r="F21"/>
  <c r="G21"/>
  <c r="H21"/>
  <c r="I21"/>
  <c r="J21"/>
  <c r="L21"/>
  <c r="M21"/>
  <c r="N21"/>
  <c r="O21"/>
  <c r="P21"/>
  <c r="Q21"/>
  <c r="B22"/>
  <c r="C22"/>
  <c r="D22"/>
  <c r="E22"/>
  <c r="F22"/>
  <c r="G22"/>
  <c r="H22"/>
  <c r="I22"/>
  <c r="J22"/>
  <c r="L22"/>
  <c r="M22"/>
  <c r="N22"/>
  <c r="O22"/>
  <c r="P22"/>
  <c r="Q22"/>
  <c r="B23"/>
  <c r="C23"/>
  <c r="D23"/>
  <c r="E23"/>
  <c r="F23"/>
  <c r="G23"/>
  <c r="H23"/>
  <c r="I23"/>
  <c r="J23"/>
  <c r="L23"/>
  <c r="M23"/>
  <c r="N23"/>
  <c r="O23"/>
  <c r="P23"/>
  <c r="Q23"/>
  <c r="B24"/>
  <c r="C24"/>
  <c r="D24"/>
  <c r="E24"/>
  <c r="F24"/>
  <c r="G24"/>
  <c r="H24"/>
  <c r="I24"/>
  <c r="J24"/>
  <c r="L24"/>
  <c r="M24"/>
  <c r="N24"/>
  <c r="O24"/>
  <c r="P24"/>
  <c r="Q24"/>
  <c r="B25"/>
  <c r="C25"/>
  <c r="D25"/>
  <c r="E25"/>
  <c r="F25"/>
  <c r="G25"/>
  <c r="H25"/>
  <c r="I25"/>
  <c r="J25"/>
  <c r="L25"/>
  <c r="M25"/>
  <c r="N25"/>
  <c r="O25"/>
  <c r="P25"/>
  <c r="Q25"/>
  <c r="B26"/>
  <c r="C26"/>
  <c r="D26"/>
  <c r="E26"/>
  <c r="F26"/>
  <c r="G26"/>
  <c r="H26"/>
  <c r="I26"/>
  <c r="J26"/>
  <c r="L26"/>
  <c r="M26"/>
  <c r="N26"/>
  <c r="O26"/>
  <c r="P26"/>
  <c r="Q26"/>
  <c r="B27"/>
  <c r="C27"/>
  <c r="D27"/>
  <c r="E27"/>
  <c r="F27"/>
  <c r="G27"/>
  <c r="H27"/>
  <c r="I27"/>
  <c r="J27"/>
  <c r="L27"/>
  <c r="M27"/>
  <c r="N27"/>
  <c r="O27"/>
  <c r="P27"/>
  <c r="Q27"/>
  <c r="B28"/>
  <c r="C28"/>
  <c r="D28"/>
  <c r="E28"/>
  <c r="F28"/>
  <c r="G28"/>
  <c r="H28"/>
  <c r="I28"/>
  <c r="J28"/>
  <c r="L28"/>
  <c r="M28"/>
  <c r="N28"/>
  <c r="O28"/>
  <c r="P28"/>
  <c r="Q28"/>
  <c r="B29"/>
  <c r="C29"/>
  <c r="D29"/>
  <c r="E29"/>
  <c r="F29"/>
  <c r="G29"/>
  <c r="H29"/>
  <c r="I29"/>
  <c r="J29"/>
  <c r="L29"/>
  <c r="M29"/>
  <c r="N29"/>
  <c r="O29"/>
  <c r="P29"/>
  <c r="Q29"/>
  <c r="B30"/>
  <c r="C30"/>
  <c r="D30"/>
  <c r="E30"/>
  <c r="F30"/>
  <c r="G30"/>
  <c r="H30"/>
  <c r="I30"/>
  <c r="J30"/>
  <c r="L30"/>
  <c r="M30"/>
  <c r="N30"/>
  <c r="O30"/>
  <c r="P30"/>
  <c r="Q30"/>
  <c r="B31"/>
  <c r="C31"/>
  <c r="D31"/>
  <c r="E31"/>
  <c r="F31"/>
  <c r="G31"/>
  <c r="H31"/>
  <c r="I31"/>
  <c r="J31"/>
  <c r="L31"/>
  <c r="M31"/>
  <c r="N31"/>
  <c r="O31"/>
  <c r="P31"/>
  <c r="Q31"/>
  <c r="B32"/>
  <c r="C32"/>
  <c r="D32"/>
  <c r="E32"/>
  <c r="F32"/>
  <c r="G32"/>
  <c r="H32"/>
  <c r="I32"/>
  <c r="J32"/>
  <c r="L32"/>
  <c r="M32"/>
  <c r="N32"/>
  <c r="O32"/>
  <c r="P32"/>
  <c r="Q32"/>
  <c r="B33"/>
  <c r="C33"/>
  <c r="D33"/>
  <c r="E33"/>
  <c r="F33"/>
  <c r="G33"/>
  <c r="H33"/>
  <c r="I33"/>
  <c r="J33"/>
  <c r="L33"/>
  <c r="M33"/>
  <c r="N33"/>
  <c r="O33"/>
  <c r="P33"/>
  <c r="Q33"/>
  <c r="B34"/>
  <c r="C34"/>
  <c r="D34"/>
  <c r="E34"/>
  <c r="F34"/>
  <c r="G34"/>
  <c r="H34"/>
  <c r="I34"/>
  <c r="J34"/>
  <c r="L34"/>
  <c r="M34"/>
  <c r="N34"/>
  <c r="O34"/>
  <c r="P34"/>
  <c r="Q34"/>
  <c r="B35"/>
  <c r="C35"/>
  <c r="D35"/>
  <c r="E35"/>
  <c r="F35"/>
  <c r="G35"/>
  <c r="H35"/>
  <c r="I35"/>
  <c r="J35"/>
  <c r="L35"/>
  <c r="M35"/>
  <c r="N35"/>
  <c r="O35"/>
  <c r="P35"/>
  <c r="Q35"/>
  <c r="B36"/>
  <c r="C36"/>
  <c r="D36"/>
  <c r="E36"/>
  <c r="F36"/>
  <c r="G36"/>
  <c r="H36"/>
  <c r="I36"/>
  <c r="J36"/>
  <c r="L36"/>
  <c r="M36"/>
  <c r="N36"/>
  <c r="O36"/>
  <c r="P36"/>
  <c r="Q36"/>
  <c r="B37"/>
  <c r="C37"/>
  <c r="D37"/>
  <c r="E37"/>
  <c r="F37"/>
  <c r="G37"/>
  <c r="H37"/>
  <c r="I37"/>
  <c r="J37"/>
  <c r="L37"/>
  <c r="M37"/>
  <c r="N37"/>
  <c r="O37"/>
  <c r="P37"/>
  <c r="Q37"/>
  <c r="B38"/>
  <c r="C38"/>
  <c r="D38"/>
  <c r="E38"/>
  <c r="F38"/>
  <c r="G38"/>
  <c r="H38"/>
  <c r="I38"/>
  <c r="J38"/>
  <c r="L38"/>
  <c r="M38"/>
  <c r="N38"/>
  <c r="O38"/>
  <c r="P38"/>
  <c r="Q38"/>
  <c r="B39"/>
  <c r="C39"/>
  <c r="D39"/>
  <c r="E39"/>
  <c r="F39"/>
  <c r="G39"/>
  <c r="H39"/>
  <c r="I39"/>
  <c r="J39"/>
  <c r="L39"/>
  <c r="M39"/>
  <c r="N39"/>
  <c r="O39"/>
  <c r="P39"/>
  <c r="Q39"/>
  <c r="B40"/>
  <c r="C40"/>
  <c r="D40"/>
  <c r="E40"/>
  <c r="F40"/>
  <c r="G40"/>
  <c r="H40"/>
  <c r="I40"/>
  <c r="J40"/>
  <c r="L40"/>
  <c r="M40"/>
  <c r="N40"/>
  <c r="O40"/>
  <c r="P40"/>
  <c r="Q40"/>
  <c r="B41"/>
  <c r="C41"/>
  <c r="D41"/>
  <c r="E41"/>
  <c r="F41"/>
  <c r="G41"/>
  <c r="H41"/>
  <c r="I41"/>
  <c r="J41"/>
  <c r="L41"/>
  <c r="M41"/>
  <c r="N41"/>
  <c r="O41"/>
  <c r="P41"/>
  <c r="Q41"/>
  <c r="B42"/>
  <c r="C42"/>
  <c r="D42"/>
  <c r="E42"/>
  <c r="F42"/>
  <c r="G42"/>
  <c r="H42"/>
  <c r="I42"/>
  <c r="J42"/>
  <c r="L42"/>
  <c r="M42"/>
  <c r="N42"/>
  <c r="O42"/>
  <c r="P42"/>
  <c r="Q42"/>
  <c r="B43"/>
  <c r="C43"/>
  <c r="D43"/>
  <c r="E43"/>
  <c r="F43"/>
  <c r="G43"/>
  <c r="H43"/>
  <c r="I43"/>
  <c r="J43"/>
  <c r="L43"/>
  <c r="M43"/>
  <c r="N43"/>
  <c r="O43"/>
  <c r="P43"/>
  <c r="Q43"/>
  <c r="B44"/>
  <c r="C44"/>
  <c r="D44"/>
  <c r="E44"/>
  <c r="F44"/>
  <c r="G44"/>
  <c r="H44"/>
  <c r="I44"/>
  <c r="J44"/>
  <c r="L44"/>
  <c r="M44"/>
  <c r="N44"/>
  <c r="O44"/>
  <c r="P44"/>
  <c r="Q44"/>
  <c r="B45"/>
  <c r="C45"/>
  <c r="D45"/>
  <c r="E45"/>
  <c r="F45"/>
  <c r="G45"/>
  <c r="H45"/>
  <c r="I45"/>
  <c r="J45"/>
  <c r="L45"/>
  <c r="M45"/>
  <c r="N45"/>
  <c r="O45"/>
  <c r="P45"/>
  <c r="Q45"/>
  <c r="B46"/>
  <c r="C46"/>
  <c r="D46"/>
  <c r="E46"/>
  <c r="F46"/>
  <c r="G46"/>
  <c r="H46"/>
  <c r="I46"/>
  <c r="J46"/>
  <c r="L46"/>
  <c r="M46"/>
  <c r="N46"/>
  <c r="O46"/>
  <c r="P46"/>
  <c r="Q46"/>
  <c r="B47"/>
  <c r="C47"/>
  <c r="D47"/>
  <c r="E47"/>
  <c r="F47"/>
  <c r="G47"/>
  <c r="H47"/>
  <c r="I47"/>
  <c r="J47"/>
  <c r="L47"/>
  <c r="M47"/>
  <c r="N47"/>
  <c r="O47"/>
  <c r="P47"/>
  <c r="Q47"/>
</calcChain>
</file>

<file path=xl/sharedStrings.xml><?xml version="1.0" encoding="utf-8"?>
<sst xmlns="http://schemas.openxmlformats.org/spreadsheetml/2006/main" count="921" uniqueCount="424">
  <si>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</si>
  <si>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</si>
  <si>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</si>
  <si>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</si>
  <si>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</si>
  <si>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</si>
  <si>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</si>
  <si>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</si>
  <si>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</si>
  <si>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</si>
  <si>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</si>
  <si>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</si>
  <si>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</si>
  <si>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</si>
  <si>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</si>
  <si>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</si>
  <si>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</si>
  <si>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</si>
  <si>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</si>
  <si>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</si>
  <si>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</si>
  <si>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</si>
  <si>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</si>
  <si>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</si>
  <si>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</si>
  <si>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</si>
  <si>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</si>
  <si>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</si>
  <si>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</si>
  <si>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</si>
  <si>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</si>
  <si>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</si>
  <si>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</si>
  <si>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</si>
  <si>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</si>
  <si>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</si>
  <si>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</si>
  <si>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</si>
  <si>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</si>
  <si>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</si>
  <si>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</si>
  <si>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</si>
  <si>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</si>
  <si>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</si>
  <si>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</si>
  <si>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</si>
  <si>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</si>
  <si>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</si>
  <si>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</si>
  <si>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</si>
  <si>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</si>
  <si>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</si>
  <si>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</si>
  <si>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</si>
  <si>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</si>
  <si>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</si>
  <si>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</si>
  <si>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</si>
  <si>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</si>
  <si>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</si>
  <si>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</si>
  <si>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</si>
  <si>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</si>
  <si>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</si>
  <si>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</si>
  <si>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</si>
  <si>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</si>
  <si>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</si>
  <si>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</si>
  <si>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</si>
  <si>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</si>
  <si>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</si>
  <si>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</si>
  <si>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</si>
  <si>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</si>
  <si>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</si>
  <si>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</si>
  <si>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</si>
  <si>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</si>
  <si>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</si>
  <si>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</si>
  <si>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</si>
  <si>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</si>
  <si>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</si>
  <si>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</si>
  <si>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</si>
  <si>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</si>
  <si>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</si>
  <si>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</si>
  <si>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</si>
  <si>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</si>
  <si>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</si>
  <si>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</si>
  <si>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</si>
  <si>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</si>
  <si>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</si>
  <si>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</si>
  <si>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</si>
  <si>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</si>
  <si>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</si>
  <si>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</si>
  <si>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</si>
  <si>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</si>
  <si>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</si>
  <si>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</si>
  <si>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</si>
  <si>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</si>
  <si>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</si>
  <si>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</si>
  <si>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</si>
  <si>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</si>
  <si>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</si>
  <si>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</si>
  <si>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</si>
  <si>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</si>
  <si>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</si>
  <si>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</si>
  <si>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</si>
  <si>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</si>
  <si>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</si>
  <si>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</si>
  <si>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</si>
  <si>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</si>
  <si>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</si>
  <si>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</si>
  <si>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</si>
  <si>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</si>
  <si>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</si>
  <si>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</si>
  <si>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</si>
  <si>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</si>
  <si>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</si>
  <si>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</si>
  <si>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</si>
  <si>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</si>
  <si>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</si>
  <si>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</si>
  <si>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</si>
  <si>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</si>
  <si>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</si>
  <si>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</si>
  <si>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</si>
  <si>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</si>
  <si>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</si>
  <si>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</si>
  <si>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</si>
  <si>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</si>
  <si>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</si>
  <si>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</si>
  <si>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</si>
  <si>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</si>
  <si>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</si>
  <si>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</si>
  <si>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</si>
  <si>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</si>
  <si>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</si>
  <si>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</si>
  <si>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</si>
  <si>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</si>
  <si>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</si>
  <si>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</si>
  <si>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</si>
  <si>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</si>
  <si>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</si>
  <si>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</si>
  <si>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</si>
  <si>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</si>
  <si>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</si>
  <si>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</si>
  <si>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</si>
  <si>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</si>
  <si>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</si>
  <si>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</si>
  <si>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</si>
  <si>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</si>
  <si>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</si>
  <si>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</si>
  <si>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</si>
  <si>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</si>
  <si>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</si>
  <si>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</si>
  <si>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</si>
  <si>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</si>
  <si>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</si>
  <si>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</si>
  <si>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</si>
  <si>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</si>
  <si>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</si>
  <si>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</si>
  <si>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</si>
  <si>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</si>
  <si>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</si>
  <si>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</si>
  <si>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</si>
  <si>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</si>
  <si>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</si>
  <si>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</si>
  <si>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</si>
  <si>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</si>
  <si>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</si>
  <si>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</si>
  <si>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</si>
  <si>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</si>
  <si>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</si>
  <si>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</si>
  <si>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</si>
  <si>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</si>
  <si>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</si>
  <si>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</si>
  <si>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</si>
  <si>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</si>
  <si>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</si>
  <si>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</si>
  <si>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</si>
  <si>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</si>
  <si>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</si>
  <si>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</si>
  <si>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</si>
  <si>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</si>
  <si>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</si>
  <si>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</si>
  <si>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</si>
  <si>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</si>
  <si>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</si>
  <si>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</si>
  <si>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</si>
  <si>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</si>
  <si>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</si>
  <si>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</si>
  <si>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</si>
  <si>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</si>
  <si>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</si>
  <si>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工事名称</t>
    <rPh sb="0" eb="2">
      <t>コウジ</t>
    </rPh>
    <rPh sb="2" eb="4">
      <t>メイショウ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</si>
  <si>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</si>
  <si>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</si>
  <si>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</si>
  <si>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</si>
  <si>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</si>
  <si>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×</t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</si>
  <si>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</si>
  <si>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</si>
  <si>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</si>
  <si>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</si>
  <si>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</si>
  <si>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</si>
  <si>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</si>
  <si>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</si>
  <si>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</si>
  <si>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</si>
  <si>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</si>
  <si>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</si>
  <si>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</si>
  <si>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</si>
  <si>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</si>
  <si>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</si>
  <si>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</si>
  <si>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</si>
  <si>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</si>
  <si>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</si>
  <si>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</si>
  <si>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</si>
  <si>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</si>
  <si>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</si>
  <si>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</si>
  <si>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</si>
  <si>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</si>
  <si>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</si>
  <si>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</si>
  <si>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</si>
  <si>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</si>
  <si>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</si>
  <si>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</si>
  <si>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</si>
  <si>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</si>
  <si>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</si>
  <si>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</si>
  <si>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</si>
  <si>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</si>
  <si>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</si>
  <si>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</si>
  <si>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</si>
  <si>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</si>
  <si>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社名</t>
    <rPh sb="0" eb="2">
      <t>シャメイ</t>
    </rPh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</si>
  <si>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</si>
  <si>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</si>
  <si>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</si>
  <si>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</si>
  <si>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</si>
  <si>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</si>
  <si>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</si>
  <si>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</si>
  <si>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</si>
  <si>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</si>
  <si>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L</t>
    <phoneticPr fontId="2"/>
  </si>
  <si>
    <t>I</t>
    <phoneticPr fontId="2"/>
  </si>
  <si>
    <t>A</t>
    <phoneticPr fontId="2"/>
  </si>
  <si>
    <t>A</t>
    <phoneticPr fontId="2"/>
  </si>
  <si>
    <t>B</t>
    <phoneticPr fontId="2"/>
  </si>
  <si>
    <t>ｺｰﾄﾞ1</t>
    <phoneticPr fontId="2"/>
  </si>
  <si>
    <t>ｺｰﾄﾞ1</t>
    <phoneticPr fontId="2"/>
  </si>
  <si>
    <t>C</t>
    <phoneticPr fontId="2"/>
  </si>
  <si>
    <t>ｺｰﾄﾞ2</t>
    <phoneticPr fontId="2"/>
  </si>
  <si>
    <t>1工種別内訳ファイル書出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</si>
  <si>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</si>
  <si>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</si>
  <si>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</si>
  <si>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</si>
  <si>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</si>
  <si>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</si>
  <si>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</si>
  <si>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</si>
  <si>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</si>
  <si>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×</t>
    <phoneticPr fontId="2"/>
  </si>
  <si>
    <t>U</t>
    <phoneticPr fontId="2"/>
  </si>
  <si>
    <t>×</t>
    <phoneticPr fontId="2"/>
  </si>
  <si>
    <t>１または２</t>
    <phoneticPr fontId="2"/>
  </si>
  <si>
    <t>N</t>
    <phoneticPr fontId="2"/>
  </si>
  <si>
    <t>直接工事費1</t>
    <rPh sb="0" eb="2">
      <t>チョクセツ</t>
    </rPh>
    <rPh sb="2" eb="5">
      <t>コウジヒ</t>
    </rPh>
    <phoneticPr fontId="2"/>
  </si>
  <si>
    <t>直接工事費</t>
    <rPh sb="0" eb="2">
      <t>チョクセツ</t>
    </rPh>
    <rPh sb="2" eb="5">
      <t>コウジヒ</t>
    </rPh>
    <phoneticPr fontId="2"/>
  </si>
  <si>
    <t>A</t>
    <phoneticPr fontId="2"/>
  </si>
  <si>
    <t>○</t>
    <phoneticPr fontId="2"/>
  </si>
  <si>
    <t>×</t>
    <phoneticPr fontId="2"/>
  </si>
  <si>
    <t>O</t>
    <phoneticPr fontId="2"/>
  </si>
  <si>
    <t>P</t>
    <phoneticPr fontId="2"/>
  </si>
  <si>
    <t>×</t>
    <phoneticPr fontId="2"/>
  </si>
  <si>
    <t>V</t>
    <phoneticPr fontId="2"/>
  </si>
  <si>
    <t>P</t>
    <phoneticPr fontId="2"/>
  </si>
  <si>
    <t>Q</t>
    <phoneticPr fontId="2"/>
  </si>
  <si>
    <t>R</t>
    <phoneticPr fontId="2"/>
  </si>
  <si>
    <t>数量　変更</t>
    <rPh sb="0" eb="2">
      <t>スウリョウ</t>
    </rPh>
    <rPh sb="3" eb="5">
      <t>ヘンコウ</t>
    </rPh>
    <phoneticPr fontId="2"/>
  </si>
  <si>
    <t>W</t>
    <phoneticPr fontId="2"/>
  </si>
  <si>
    <t>○</t>
    <phoneticPr fontId="2"/>
  </si>
  <si>
    <t>S</t>
    <phoneticPr fontId="2"/>
  </si>
  <si>
    <t>Ｙ</t>
    <phoneticPr fontId="2"/>
  </si>
  <si>
    <t>×</t>
    <phoneticPr fontId="2"/>
  </si>
  <si>
    <t>共通仮設費行出力</t>
  </si>
  <si>
    <t>T</t>
    <phoneticPr fontId="2"/>
  </si>
  <si>
    <t>単位　変更</t>
    <rPh sb="0" eb="2">
      <t>タンイ</t>
    </rPh>
    <rPh sb="3" eb="5">
      <t>ヘンコウ</t>
    </rPh>
    <phoneticPr fontId="2"/>
  </si>
  <si>
    <t>Ｙ</t>
    <phoneticPr fontId="2"/>
  </si>
  <si>
    <t>U</t>
    <phoneticPr fontId="2"/>
  </si>
  <si>
    <t>X</t>
    <phoneticPr fontId="2"/>
  </si>
  <si>
    <t>V</t>
    <phoneticPr fontId="2"/>
  </si>
  <si>
    <t>単価　変更</t>
    <rPh sb="0" eb="2">
      <t>タンカ</t>
    </rPh>
    <rPh sb="3" eb="5">
      <t>ヘンコウ</t>
    </rPh>
    <phoneticPr fontId="2"/>
  </si>
  <si>
    <t>W</t>
    <phoneticPr fontId="2"/>
  </si>
  <si>
    <t>AB</t>
    <phoneticPr fontId="2"/>
  </si>
  <si>
    <t>○</t>
    <phoneticPr fontId="2"/>
  </si>
  <si>
    <t>X</t>
    <phoneticPr fontId="2"/>
  </si>
  <si>
    <t>金額　変更</t>
    <rPh sb="0" eb="2">
      <t>キンガク</t>
    </rPh>
    <rPh sb="3" eb="5">
      <t>ヘンコウ</t>
    </rPh>
    <phoneticPr fontId="2"/>
  </si>
  <si>
    <t>AB</t>
    <phoneticPr fontId="2"/>
  </si>
  <si>
    <t>○</t>
    <phoneticPr fontId="2"/>
  </si>
  <si>
    <t>Y</t>
    <phoneticPr fontId="2"/>
  </si>
  <si>
    <t>結合02_11</t>
    <rPh sb="0" eb="2">
      <t>ケツゴウ</t>
    </rPh>
    <phoneticPr fontId="2"/>
  </si>
  <si>
    <t>Z</t>
    <phoneticPr fontId="2"/>
  </si>
  <si>
    <t>明細種別</t>
    <rPh sb="0" eb="2">
      <t>メイサイ</t>
    </rPh>
    <rPh sb="2" eb="4">
      <t>シュベツ</t>
    </rPh>
    <phoneticPr fontId="2"/>
  </si>
  <si>
    <t>AA</t>
    <phoneticPr fontId="2"/>
  </si>
  <si>
    <t>工　 事　 費　 内　 訳　 書</t>
    <rPh sb="0" eb="1">
      <t>コウ</t>
    </rPh>
    <rPh sb="3" eb="4">
      <t>コト</t>
    </rPh>
    <rPh sb="6" eb="7">
      <t>ヒ</t>
    </rPh>
    <rPh sb="9" eb="10">
      <t>ナイ</t>
    </rPh>
    <rPh sb="12" eb="13">
      <t>ヤク</t>
    </rPh>
    <rPh sb="15" eb="16">
      <t>ショ</t>
    </rPh>
    <phoneticPr fontId="2"/>
  </si>
  <si>
    <t>工種・種別・細別・規格</t>
    <rPh sb="0" eb="2">
      <t>コウシュ</t>
    </rPh>
    <rPh sb="3" eb="5">
      <t>シュベツ</t>
    </rPh>
    <rPh sb="6" eb="8">
      <t>サイベツ</t>
    </rPh>
    <rPh sb="9" eb="11">
      <t>キカク</t>
    </rPh>
    <phoneticPr fontId="2"/>
  </si>
  <si>
    <t>数量</t>
    <rPh sb="0" eb="1">
      <t>カズ</t>
    </rPh>
    <rPh sb="1" eb="2">
      <t>リョウ</t>
    </rPh>
    <phoneticPr fontId="2"/>
  </si>
  <si>
    <t>単価</t>
    <phoneticPr fontId="2"/>
  </si>
  <si>
    <t>金額</t>
    <rPh sb="0" eb="1">
      <t>キン</t>
    </rPh>
    <rPh sb="1" eb="2">
      <t>ガク</t>
    </rPh>
    <phoneticPr fontId="2"/>
  </si>
  <si>
    <t>摘要</t>
    <rPh sb="0" eb="1">
      <t>テキ</t>
    </rPh>
    <rPh sb="1" eb="2">
      <t>ヨウ</t>
    </rPh>
    <phoneticPr fontId="2"/>
  </si>
  <si>
    <t>AO</t>
    <phoneticPr fontId="2"/>
  </si>
  <si>
    <t>I</t>
    <phoneticPr fontId="2"/>
  </si>
  <si>
    <t>BC</t>
    <phoneticPr fontId="2"/>
  </si>
  <si>
    <t>AJ</t>
    <phoneticPr fontId="2"/>
  </si>
  <si>
    <t>BH</t>
    <phoneticPr fontId="2"/>
  </si>
  <si>
    <t>BC</t>
    <phoneticPr fontId="2"/>
  </si>
  <si>
    <t>BZ</t>
    <phoneticPr fontId="2"/>
  </si>
  <si>
    <t>AW</t>
    <phoneticPr fontId="2"/>
  </si>
  <si>
    <t>BT</t>
    <phoneticPr fontId="2"/>
  </si>
  <si>
    <t>AP</t>
    <phoneticPr fontId="2"/>
  </si>
  <si>
    <t>BN</t>
    <phoneticPr fontId="2"/>
  </si>
  <si>
    <t>AK</t>
    <phoneticPr fontId="2"/>
  </si>
  <si>
    <t>BI</t>
    <phoneticPr fontId="2"/>
  </si>
  <si>
    <t>AV</t>
    <phoneticPr fontId="2"/>
  </si>
  <si>
    <t>BS</t>
    <phoneticPr fontId="2"/>
  </si>
  <si>
    <t>G</t>
    <phoneticPr fontId="2"/>
  </si>
  <si>
    <t>AE</t>
    <phoneticPr fontId="2"/>
  </si>
  <si>
    <t>AM</t>
    <phoneticPr fontId="2"/>
  </si>
  <si>
    <t>BK</t>
    <phoneticPr fontId="2"/>
  </si>
  <si>
    <t>AN</t>
    <phoneticPr fontId="2"/>
  </si>
  <si>
    <t>BL</t>
    <phoneticPr fontId="2"/>
  </si>
  <si>
    <t>AT</t>
    <phoneticPr fontId="2"/>
  </si>
  <si>
    <t>BQ</t>
    <phoneticPr fontId="2"/>
  </si>
  <si>
    <t>AU</t>
    <phoneticPr fontId="2"/>
  </si>
  <si>
    <t>BR</t>
    <phoneticPr fontId="2"/>
  </si>
  <si>
    <t>AI</t>
    <phoneticPr fontId="2"/>
  </si>
  <si>
    <t>CD</t>
    <phoneticPr fontId="2"/>
  </si>
  <si>
    <t>(商号又は名称)</t>
    <rPh sb="1" eb="3">
      <t>ショウゴウ</t>
    </rPh>
    <rPh sb="3" eb="4">
      <t>マタ</t>
    </rPh>
    <rPh sb="5" eb="7">
      <t>メイショウ</t>
    </rPh>
    <phoneticPr fontId="2"/>
  </si>
  <si>
    <t>( 工 事 名 称 )</t>
    <rPh sb="2" eb="3">
      <t>コウ</t>
    </rPh>
    <rPh sb="4" eb="5">
      <t>コト</t>
    </rPh>
    <rPh sb="6" eb="7">
      <t>メイ</t>
    </rPh>
    <rPh sb="8" eb="9">
      <t>ショウ</t>
    </rPh>
    <phoneticPr fontId="2"/>
  </si>
  <si>
    <t>( 代 表 者 名 )</t>
    <rPh sb="2" eb="3">
      <t>ダイ</t>
    </rPh>
    <rPh sb="4" eb="5">
      <t>ヒョウ</t>
    </rPh>
    <rPh sb="6" eb="7">
      <t>モノ</t>
    </rPh>
    <rPh sb="8" eb="9">
      <t>メイ</t>
    </rPh>
    <phoneticPr fontId="2"/>
  </si>
  <si>
    <t>( 工 事 番 号 )</t>
    <rPh sb="2" eb="3">
      <t>コウ</t>
    </rPh>
    <rPh sb="4" eb="5">
      <t>コト</t>
    </rPh>
    <rPh sb="6" eb="7">
      <t>バン</t>
    </rPh>
    <rPh sb="8" eb="9">
      <t>ゴウ</t>
    </rPh>
    <phoneticPr fontId="2"/>
  </si>
  <si>
    <t>入札履歴設計書番号</t>
    <phoneticPr fontId="2"/>
  </si>
  <si>
    <t>AH</t>
    <phoneticPr fontId="2"/>
  </si>
  <si>
    <t>工事番号</t>
    <rPh sb="0" eb="2">
      <t>コウジ</t>
    </rPh>
    <rPh sb="2" eb="4">
      <t>バンゴウ</t>
    </rPh>
    <phoneticPr fontId="2"/>
  </si>
  <si>
    <t>K</t>
    <phoneticPr fontId="2"/>
  </si>
  <si>
    <t>1ページ目のみ出力</t>
    <phoneticPr fontId="2"/>
  </si>
  <si>
    <t>入札日</t>
    <rPh sb="0" eb="2">
      <t>ニュウサツ</t>
    </rPh>
    <rPh sb="2" eb="3">
      <t>ビ</t>
    </rPh>
    <phoneticPr fontId="2"/>
  </si>
  <si>
    <t>出力用氏名</t>
    <rPh sb="0" eb="3">
      <t>シュツリョクヨウ</t>
    </rPh>
    <rPh sb="3" eb="5">
      <t>シメイ</t>
    </rPh>
    <phoneticPr fontId="2"/>
  </si>
  <si>
    <t>AF</t>
    <phoneticPr fontId="2"/>
  </si>
  <si>
    <t>AD</t>
    <phoneticPr fontId="2"/>
  </si>
  <si>
    <t>代表者名</t>
    <rPh sb="0" eb="3">
      <t>ダイヒョウシャ</t>
    </rPh>
    <rPh sb="3" eb="4">
      <t>メイ</t>
    </rPh>
    <phoneticPr fontId="2"/>
  </si>
  <si>
    <t>作成日</t>
    <rPh sb="0" eb="3">
      <t>サクセイビ</t>
    </rPh>
    <phoneticPr fontId="2"/>
  </si>
  <si>
    <t>R</t>
    <phoneticPr fontId="2"/>
  </si>
  <si>
    <t>作成日　：</t>
    <rPh sb="0" eb="3">
      <t>サクセイビ</t>
    </rPh>
    <phoneticPr fontId="2"/>
  </si>
  <si>
    <t>U</t>
    <phoneticPr fontId="2"/>
  </si>
  <si>
    <t>ﾍﾟｰｼﾞ</t>
    <phoneticPr fontId="2"/>
  </si>
  <si>
    <t>A1:S48</t>
    <phoneticPr fontId="2"/>
  </si>
  <si>
    <t>A49:S96</t>
    <phoneticPr fontId="2"/>
  </si>
  <si>
    <t>A</t>
    <phoneticPr fontId="2"/>
  </si>
  <si>
    <t>P</t>
    <phoneticPr fontId="2"/>
  </si>
  <si>
    <t>×</t>
    <phoneticPr fontId="2"/>
  </si>
  <si>
    <t>2ページ目のみ出力</t>
    <rPh sb="4" eb="5">
      <t>メ</t>
    </rPh>
    <rPh sb="7" eb="9">
      <t>シュツリョク</t>
    </rPh>
    <phoneticPr fontId="2"/>
  </si>
  <si>
    <t>G</t>
    <phoneticPr fontId="2"/>
  </si>
  <si>
    <t>○</t>
    <phoneticPr fontId="2"/>
  </si>
  <si>
    <t>AE</t>
    <phoneticPr fontId="2"/>
  </si>
  <si>
    <t>入札履歴設計書番号</t>
    <phoneticPr fontId="2"/>
  </si>
  <si>
    <t>AH</t>
    <phoneticPr fontId="2"/>
  </si>
  <si>
    <t>K</t>
    <phoneticPr fontId="2"/>
  </si>
  <si>
    <t>2ページ目のみ出力</t>
    <phoneticPr fontId="2"/>
  </si>
  <si>
    <t>AF</t>
    <phoneticPr fontId="2"/>
  </si>
  <si>
    <t>U</t>
    <phoneticPr fontId="2"/>
  </si>
  <si>
    <t>AD</t>
    <phoneticPr fontId="2"/>
  </si>
  <si>
    <t>R</t>
    <phoneticPr fontId="2"/>
  </si>
</sst>
</file>

<file path=xl/styles.xml><?xml version="1.0" encoding="utf-8"?>
<styleSheet xmlns="http://schemas.openxmlformats.org/spreadsheetml/2006/main">
  <numFmts count="4">
    <numFmt numFmtId="176" formatCode="0_ "/>
    <numFmt numFmtId="177" formatCode="#.####"/>
    <numFmt numFmtId="178" formatCode="#.##"/>
    <numFmt numFmtId="179" formatCode="[$-411]ggge&quot;年&quot;m&quot;月&quot;d&quot;日&quot;;@"/>
  </numFmts>
  <fonts count="22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2" xfId="0" applyFill="1" applyBorder="1" applyAlignment="1">
      <alignment horizontal="center"/>
    </xf>
    <xf numFmtId="38" fontId="6" fillId="0" borderId="26" xfId="1" applyFont="1" applyFill="1" applyBorder="1" applyAlignment="1">
      <alignment vertical="center"/>
    </xf>
    <xf numFmtId="0" fontId="4" fillId="0" borderId="46" xfId="0" applyNumberFormat="1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/>
    </xf>
    <xf numFmtId="40" fontId="4" fillId="0" borderId="49" xfId="1" applyNumberFormat="1" applyFont="1" applyFill="1" applyBorder="1" applyAlignment="1">
      <alignment horizontal="center" vertical="center"/>
    </xf>
    <xf numFmtId="0" fontId="0" fillId="2" borderId="50" xfId="0" applyFill="1" applyBorder="1"/>
    <xf numFmtId="40" fontId="0" fillId="2" borderId="51" xfId="1" applyNumberFormat="1" applyFont="1" applyFill="1" applyBorder="1"/>
    <xf numFmtId="40" fontId="0" fillId="2" borderId="1" xfId="1" applyNumberFormat="1" applyFont="1" applyFill="1" applyBorder="1"/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0" fontId="9" fillId="0" borderId="52" xfId="0" applyNumberFormat="1" applyFont="1" applyFill="1" applyBorder="1" applyAlignment="1">
      <alignment vertical="center"/>
    </xf>
    <xf numFmtId="0" fontId="0" fillId="0" borderId="0" xfId="0" applyAlignment="1"/>
    <xf numFmtId="0" fontId="7" fillId="0" borderId="53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54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5" xfId="0" applyNumberFormat="1" applyFont="1" applyFill="1" applyBorder="1" applyAlignment="1">
      <alignment vertical="top"/>
    </xf>
    <xf numFmtId="49" fontId="7" fillId="0" borderId="48" xfId="0" applyNumberFormat="1" applyFont="1" applyFill="1" applyBorder="1" applyAlignment="1">
      <alignment vertical="top"/>
    </xf>
    <xf numFmtId="40" fontId="6" fillId="0" borderId="56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57" xfId="1" applyNumberFormat="1" applyFont="1" applyFill="1" applyBorder="1" applyAlignment="1">
      <alignment horizontal="center" vertical="center"/>
    </xf>
    <xf numFmtId="177" fontId="6" fillId="0" borderId="23" xfId="0" applyNumberFormat="1" applyFont="1" applyFill="1" applyBorder="1" applyAlignment="1">
      <alignment horizontal="left" vertical="center"/>
    </xf>
    <xf numFmtId="177" fontId="6" fillId="0" borderId="28" xfId="0" applyNumberFormat="1" applyFont="1" applyFill="1" applyBorder="1" applyAlignment="1">
      <alignment horizontal="left" vertical="center"/>
    </xf>
    <xf numFmtId="177" fontId="6" fillId="0" borderId="13" xfId="0" applyNumberFormat="1" applyFont="1" applyFill="1" applyBorder="1" applyAlignment="1">
      <alignment horizontal="left" vertical="center"/>
    </xf>
    <xf numFmtId="177" fontId="6" fillId="0" borderId="58" xfId="0" applyNumberFormat="1" applyFont="1" applyFill="1" applyBorder="1" applyAlignment="1">
      <alignment horizontal="left" vertical="center"/>
    </xf>
    <xf numFmtId="178" fontId="6" fillId="0" borderId="23" xfId="0" applyNumberFormat="1" applyFont="1" applyFill="1" applyBorder="1" applyAlignment="1">
      <alignment horizontal="left" vertical="center"/>
    </xf>
    <xf numFmtId="178" fontId="6" fillId="0" borderId="28" xfId="0" applyNumberFormat="1" applyFont="1" applyFill="1" applyBorder="1" applyAlignment="1">
      <alignment horizontal="left" vertical="center"/>
    </xf>
    <xf numFmtId="178" fontId="6" fillId="0" borderId="13" xfId="0" applyNumberFormat="1" applyFont="1" applyFill="1" applyBorder="1" applyAlignment="1">
      <alignment horizontal="left" vertical="center"/>
    </xf>
    <xf numFmtId="178" fontId="6" fillId="0" borderId="58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54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5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54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5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0" fillId="2" borderId="59" xfId="0" applyFill="1" applyBorder="1"/>
    <xf numFmtId="40" fontId="0" fillId="2" borderId="6" xfId="1" applyNumberFormat="1" applyFont="1" applyFill="1" applyBorder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horizontal="center"/>
    </xf>
    <xf numFmtId="0" fontId="8" fillId="0" borderId="18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3" fontId="8" fillId="0" borderId="18" xfId="0" applyNumberFormat="1" applyFont="1" applyBorder="1" applyAlignment="1">
      <alignment horizontal="right"/>
    </xf>
    <xf numFmtId="177" fontId="8" fillId="0" borderId="14" xfId="0" applyNumberFormat="1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3" fontId="8" fillId="0" borderId="1" xfId="0" applyNumberFormat="1" applyFont="1" applyBorder="1" applyAlignment="1"/>
    <xf numFmtId="0" fontId="8" fillId="0" borderId="1" xfId="0" applyFont="1" applyBorder="1" applyAlignme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/>
    </xf>
    <xf numFmtId="177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/>
    <xf numFmtId="0" fontId="8" fillId="0" borderId="0" xfId="0" applyFont="1" applyBorder="1" applyAlignment="1"/>
    <xf numFmtId="3" fontId="6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0" fillId="0" borderId="59" xfId="0" applyBorder="1"/>
    <xf numFmtId="0" fontId="0" fillId="0" borderId="33" xfId="0" applyBorder="1"/>
    <xf numFmtId="0" fontId="0" fillId="0" borderId="33" xfId="0" applyFill="1" applyBorder="1"/>
    <xf numFmtId="0" fontId="16" fillId="0" borderId="33" xfId="0" applyFont="1" applyBorder="1"/>
    <xf numFmtId="0" fontId="16" fillId="0" borderId="33" xfId="0" applyFont="1" applyFill="1" applyBorder="1"/>
    <xf numFmtId="0" fontId="0" fillId="0" borderId="33" xfId="0" applyFont="1" applyFill="1" applyBorder="1"/>
    <xf numFmtId="0" fontId="0" fillId="0" borderId="35" xfId="0" applyFill="1" applyBorder="1"/>
    <xf numFmtId="0" fontId="0" fillId="0" borderId="35" xfId="0" applyFont="1" applyFill="1" applyBorder="1"/>
    <xf numFmtId="0" fontId="1" fillId="0" borderId="33" xfId="0" applyFont="1" applyFill="1" applyBorder="1"/>
    <xf numFmtId="0" fontId="1" fillId="0" borderId="0" xfId="0" applyFont="1" applyAlignment="1">
      <alignment vertical="center"/>
    </xf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57" xfId="0" applyFont="1" applyBorder="1" applyAlignment="1">
      <alignment horizontal="left"/>
    </xf>
    <xf numFmtId="0" fontId="16" fillId="0" borderId="5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9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7" fillId="0" borderId="57" xfId="0" applyFont="1" applyBorder="1" applyAlignment="1">
      <alignment horizontal="left" vertical="center"/>
    </xf>
    <xf numFmtId="0" fontId="19" fillId="0" borderId="57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18" fillId="0" borderId="56" xfId="0" applyFont="1" applyBorder="1" applyAlignment="1">
      <alignment horizontal="left"/>
    </xf>
    <xf numFmtId="0" fontId="21" fillId="0" borderId="5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3" fontId="18" fillId="0" borderId="0" xfId="0" applyNumberFormat="1" applyFont="1" applyBorder="1" applyAlignment="1">
      <alignment horizontal="right" vertical="center"/>
    </xf>
    <xf numFmtId="177" fontId="18" fillId="0" borderId="38" xfId="0" applyNumberFormat="1" applyFont="1" applyBorder="1" applyAlignment="1">
      <alignment horizontal="left" vertical="center"/>
    </xf>
    <xf numFmtId="3" fontId="21" fillId="0" borderId="38" xfId="0" applyNumberFormat="1" applyFont="1" applyBorder="1" applyAlignment="1"/>
    <xf numFmtId="0" fontId="21" fillId="0" borderId="38" xfId="0" applyFont="1" applyBorder="1" applyAlignme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" fillId="0" borderId="33" xfId="0" applyFont="1" applyBorder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6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4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7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49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1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52" xfId="0" applyFill="1" applyBorder="1" applyAlignment="1">
      <alignment horizontal="center" wrapText="1"/>
    </xf>
    <xf numFmtId="0" fontId="0" fillId="2" borderId="46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45" xfId="0" applyFill="1" applyBorder="1" applyAlignment="1">
      <alignment horizontal="center"/>
    </xf>
    <xf numFmtId="0" fontId="0" fillId="0" borderId="54" xfId="0" applyBorder="1" applyAlignment="1"/>
    <xf numFmtId="0" fontId="0" fillId="0" borderId="0" xfId="0" applyAlignment="1"/>
    <xf numFmtId="0" fontId="0" fillId="2" borderId="58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64" xfId="0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5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  <xf numFmtId="0" fontId="4" fillId="0" borderId="4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66" xfId="0" applyNumberFormat="1" applyFont="1" applyFill="1" applyBorder="1" applyAlignment="1">
      <alignment vertical="center"/>
    </xf>
    <xf numFmtId="0" fontId="0" fillId="0" borderId="47" xfId="0" applyBorder="1" applyAlignment="1">
      <alignment vertical="center"/>
    </xf>
    <xf numFmtId="0" fontId="4" fillId="0" borderId="60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4" fillId="0" borderId="65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0</xdr:rowOff>
    </xdr:from>
    <xdr:to>
      <xdr:col>6</xdr:col>
      <xdr:colOff>523875</xdr:colOff>
      <xdr:row>0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619125" y="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0</xdr:row>
      <xdr:rowOff>0</xdr:rowOff>
    </xdr:from>
    <xdr:to>
      <xdr:col>6</xdr:col>
      <xdr:colOff>533400</xdr:colOff>
      <xdr:row>0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628650" y="0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V="1">
          <a:off x="609600" y="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12</xdr:col>
      <xdr:colOff>619125</xdr:colOff>
      <xdr:row>0</xdr:row>
      <xdr:rowOff>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V="1">
          <a:off x="1343025" y="0"/>
          <a:ext cx="2600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12</xdr:col>
      <xdr:colOff>619125</xdr:colOff>
      <xdr:row>0</xdr:row>
      <xdr:rowOff>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V="1">
          <a:off x="1343025" y="0"/>
          <a:ext cx="2600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0</xdr:row>
      <xdr:rowOff>0</xdr:rowOff>
    </xdr:from>
    <xdr:to>
      <xdr:col>12</xdr:col>
      <xdr:colOff>628650</xdr:colOff>
      <xdr:row>0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V="1">
          <a:off x="1343025" y="0"/>
          <a:ext cx="2600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0</xdr:row>
      <xdr:rowOff>0</xdr:rowOff>
    </xdr:from>
    <xdr:to>
      <xdr:col>12</xdr:col>
      <xdr:colOff>790575</xdr:colOff>
      <xdr:row>0</xdr:row>
      <xdr:rowOff>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V="1">
          <a:off x="657225" y="0"/>
          <a:ext cx="3286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0</xdr:row>
      <xdr:rowOff>0</xdr:rowOff>
    </xdr:from>
    <xdr:to>
      <xdr:col>12</xdr:col>
      <xdr:colOff>809625</xdr:colOff>
      <xdr:row>0</xdr:row>
      <xdr:rowOff>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 flipV="1">
          <a:off x="676275" y="0"/>
          <a:ext cx="3267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12</xdr:col>
      <xdr:colOff>800100</xdr:colOff>
      <xdr:row>0</xdr:row>
      <xdr:rowOff>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666750" y="0"/>
          <a:ext cx="3276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0</xdr:row>
      <xdr:rowOff>0</xdr:rowOff>
    </xdr:from>
    <xdr:to>
      <xdr:col>12</xdr:col>
      <xdr:colOff>790575</xdr:colOff>
      <xdr:row>0</xdr:row>
      <xdr:rowOff>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 flipV="1">
          <a:off x="657225" y="0"/>
          <a:ext cx="3286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12</xdr:col>
      <xdr:colOff>800100</xdr:colOff>
      <xdr:row>0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666750" y="0"/>
          <a:ext cx="3276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12</xdr:col>
      <xdr:colOff>800100</xdr:colOff>
      <xdr:row>0</xdr:row>
      <xdr:rowOff>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 flipV="1">
          <a:off x="666750" y="0"/>
          <a:ext cx="3276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0</xdr:row>
      <xdr:rowOff>0</xdr:rowOff>
    </xdr:from>
    <xdr:to>
      <xdr:col>12</xdr:col>
      <xdr:colOff>809625</xdr:colOff>
      <xdr:row>0</xdr:row>
      <xdr:rowOff>0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 flipV="1">
          <a:off x="676275" y="0"/>
          <a:ext cx="3267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92"/>
  <sheetViews>
    <sheetView topLeftCell="E12" zoomScaleNormal="100" workbookViewId="0">
      <selection activeCell="N15" sqref="N15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8" customWidth="1"/>
    <col min="12" max="12" width="8.25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151</v>
      </c>
    </row>
    <row r="2" spans="1:27" ht="13.5" customHeight="1" thickBot="1">
      <c r="A2" s="62" t="s">
        <v>1</v>
      </c>
      <c r="B2" s="63" t="s">
        <v>63</v>
      </c>
      <c r="C2" t="s">
        <v>2</v>
      </c>
      <c r="F2" t="s">
        <v>74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295</v>
      </c>
      <c r="E3" s="73">
        <v>4.75</v>
      </c>
      <c r="F3" s="24"/>
      <c r="G3" s="72">
        <v>1</v>
      </c>
      <c r="H3" s="73">
        <v>13.5</v>
      </c>
      <c r="K3" s="77" t="s">
        <v>77</v>
      </c>
      <c r="L3" s="77" t="s">
        <v>296</v>
      </c>
      <c r="M3" s="283" t="s">
        <v>80</v>
      </c>
      <c r="N3" s="284"/>
      <c r="O3" s="284"/>
      <c r="P3" s="284"/>
      <c r="Q3" s="285"/>
      <c r="T3" s="77" t="s">
        <v>78</v>
      </c>
      <c r="U3" s="77" t="s">
        <v>295</v>
      </c>
      <c r="V3" s="253" t="s">
        <v>81</v>
      </c>
      <c r="W3" s="253"/>
      <c r="X3" s="253"/>
      <c r="Y3" s="253"/>
      <c r="Z3" s="253"/>
    </row>
    <row r="4" spans="1:27" ht="14.25" thickBot="1">
      <c r="A4" s="65"/>
      <c r="B4" s="60"/>
      <c r="D4" s="74" t="s">
        <v>297</v>
      </c>
      <c r="E4" s="75">
        <v>1.1299999999999999</v>
      </c>
      <c r="F4" s="24"/>
      <c r="G4" s="72">
        <v>2</v>
      </c>
      <c r="H4" s="73">
        <v>41.25</v>
      </c>
      <c r="K4" s="77" t="s">
        <v>298</v>
      </c>
      <c r="L4" s="77" t="s">
        <v>364</v>
      </c>
      <c r="M4" s="254" t="s">
        <v>60</v>
      </c>
      <c r="N4" s="255"/>
      <c r="O4" s="255"/>
      <c r="P4" s="255"/>
      <c r="Q4" s="256"/>
      <c r="T4" s="77" t="s">
        <v>299</v>
      </c>
      <c r="U4" s="77" t="s">
        <v>364</v>
      </c>
      <c r="V4" s="267" t="s">
        <v>60</v>
      </c>
      <c r="W4" s="267"/>
      <c r="X4" s="267"/>
      <c r="Y4" s="267"/>
      <c r="Z4" s="267"/>
    </row>
    <row r="5" spans="1:27" ht="14.25" thickBot="1">
      <c r="A5" s="65"/>
      <c r="B5" s="60"/>
      <c r="D5" s="74" t="s">
        <v>300</v>
      </c>
      <c r="E5" s="75">
        <v>1.1299999999999999</v>
      </c>
      <c r="F5" s="24"/>
      <c r="G5" s="72">
        <v>3</v>
      </c>
      <c r="H5" s="73">
        <v>25.5</v>
      </c>
      <c r="K5" s="77" t="s">
        <v>301</v>
      </c>
      <c r="L5" s="77" t="s">
        <v>365</v>
      </c>
      <c r="M5" s="257"/>
      <c r="N5" s="258"/>
      <c r="O5" s="258"/>
      <c r="P5" s="258"/>
      <c r="Q5" s="259"/>
      <c r="T5" s="77" t="s">
        <v>301</v>
      </c>
      <c r="U5" s="77" t="s">
        <v>365</v>
      </c>
      <c r="V5" s="267"/>
      <c r="W5" s="267"/>
      <c r="X5" s="267"/>
      <c r="Y5" s="267"/>
      <c r="Z5" s="267"/>
    </row>
    <row r="6" spans="1:27" ht="14.25" thickBot="1">
      <c r="A6" s="64" t="s">
        <v>61</v>
      </c>
      <c r="B6" s="69" t="s">
        <v>302</v>
      </c>
      <c r="D6" s="74" t="s">
        <v>137</v>
      </c>
      <c r="E6" s="75">
        <v>1.1299999999999999</v>
      </c>
      <c r="F6" s="24"/>
      <c r="G6" s="72">
        <v>4</v>
      </c>
      <c r="H6" s="75">
        <v>13.5</v>
      </c>
      <c r="K6" s="77" t="s">
        <v>44</v>
      </c>
      <c r="L6" s="77" t="s">
        <v>366</v>
      </c>
      <c r="M6" s="257"/>
      <c r="N6" s="258"/>
      <c r="O6" s="258"/>
      <c r="P6" s="258"/>
      <c r="Q6" s="259"/>
      <c r="T6" s="77" t="s">
        <v>44</v>
      </c>
      <c r="U6" s="77" t="s">
        <v>366</v>
      </c>
      <c r="V6" s="267"/>
      <c r="W6" s="267"/>
      <c r="X6" s="267"/>
      <c r="Y6" s="267"/>
      <c r="Z6" s="267"/>
    </row>
    <row r="7" spans="1:27" ht="14.25" thickBot="1">
      <c r="A7" s="65" t="s">
        <v>62</v>
      </c>
      <c r="B7" s="47" t="s">
        <v>116</v>
      </c>
      <c r="D7" s="74" t="s">
        <v>303</v>
      </c>
      <c r="E7" s="75">
        <v>1.1299999999999999</v>
      </c>
      <c r="F7" s="24"/>
      <c r="G7" s="72">
        <v>5</v>
      </c>
      <c r="H7" s="75">
        <v>13.5</v>
      </c>
      <c r="K7" s="77" t="s">
        <v>45</v>
      </c>
      <c r="L7" s="77" t="s">
        <v>367</v>
      </c>
      <c r="M7" s="257"/>
      <c r="N7" s="258"/>
      <c r="O7" s="258"/>
      <c r="P7" s="258"/>
      <c r="Q7" s="259"/>
      <c r="T7" s="77" t="s">
        <v>45</v>
      </c>
      <c r="U7" s="77" t="s">
        <v>367</v>
      </c>
      <c r="V7" s="267"/>
      <c r="W7" s="267"/>
      <c r="X7" s="267"/>
      <c r="Y7" s="267"/>
      <c r="Z7" s="267"/>
    </row>
    <row r="8" spans="1:27" ht="14.25" thickBot="1">
      <c r="A8" s="65" t="s">
        <v>70</v>
      </c>
      <c r="B8" s="47" t="s">
        <v>168</v>
      </c>
      <c r="D8" s="74" t="s">
        <v>304</v>
      </c>
      <c r="E8" s="75">
        <v>1.1299999999999999</v>
      </c>
      <c r="F8" s="24"/>
      <c r="G8" s="72">
        <v>6</v>
      </c>
      <c r="H8" s="75">
        <v>30.75</v>
      </c>
      <c r="K8" s="77" t="s">
        <v>96</v>
      </c>
      <c r="L8" s="77" t="s">
        <v>368</v>
      </c>
      <c r="M8" s="260"/>
      <c r="N8" s="261"/>
      <c r="O8" s="261"/>
      <c r="P8" s="261"/>
      <c r="Q8" s="262"/>
      <c r="T8" s="77" t="s">
        <v>125</v>
      </c>
      <c r="U8" s="77" t="s">
        <v>372</v>
      </c>
      <c r="V8" s="253"/>
      <c r="W8" s="253"/>
      <c r="X8" s="253"/>
      <c r="Y8" s="253"/>
      <c r="Z8" s="253"/>
    </row>
    <row r="9" spans="1:27" ht="14.25" thickBot="1">
      <c r="A9" s="65" t="s">
        <v>71</v>
      </c>
      <c r="B9" s="47" t="s">
        <v>408</v>
      </c>
      <c r="D9" s="74" t="s">
        <v>305</v>
      </c>
      <c r="E9" s="75">
        <v>1.1299999999999999</v>
      </c>
      <c r="F9" s="24"/>
      <c r="G9" s="72">
        <v>7</v>
      </c>
      <c r="H9" s="75">
        <v>14.25</v>
      </c>
      <c r="K9" s="77" t="s">
        <v>97</v>
      </c>
      <c r="L9" s="77" t="s">
        <v>369</v>
      </c>
      <c r="M9" s="260"/>
      <c r="N9" s="261"/>
      <c r="O9" s="261"/>
      <c r="P9" s="261"/>
      <c r="Q9" s="262"/>
      <c r="T9" s="77" t="s">
        <v>126</v>
      </c>
      <c r="U9" s="77" t="s">
        <v>373</v>
      </c>
      <c r="V9" s="253"/>
      <c r="W9" s="253"/>
      <c r="X9" s="253"/>
      <c r="Y9" s="253"/>
      <c r="Z9" s="253"/>
    </row>
    <row r="10" spans="1:27" ht="14.25" thickBot="1">
      <c r="A10" s="65" t="s">
        <v>68</v>
      </c>
      <c r="B10" s="47">
        <v>38</v>
      </c>
      <c r="D10" s="74" t="s">
        <v>306</v>
      </c>
      <c r="E10" s="75">
        <v>1.1299999999999999</v>
      </c>
      <c r="F10" s="24"/>
      <c r="G10" s="72">
        <v>8</v>
      </c>
      <c r="H10" s="75">
        <v>25.5</v>
      </c>
      <c r="K10" s="77" t="s">
        <v>10</v>
      </c>
      <c r="L10" s="77" t="s">
        <v>370</v>
      </c>
      <c r="M10" s="260"/>
      <c r="N10" s="263"/>
      <c r="O10" s="263"/>
      <c r="P10" s="263"/>
      <c r="Q10" s="262"/>
      <c r="U10" t="s">
        <v>374</v>
      </c>
    </row>
    <row r="11" spans="1:27" ht="14.25" thickBot="1">
      <c r="A11" s="65" t="s">
        <v>64</v>
      </c>
      <c r="B11" s="47">
        <v>1</v>
      </c>
      <c r="D11" s="74" t="s">
        <v>307</v>
      </c>
      <c r="E11" s="75">
        <v>1.1299999999999999</v>
      </c>
      <c r="F11" s="24"/>
      <c r="G11" s="72">
        <v>9</v>
      </c>
      <c r="H11" s="75">
        <v>55.5</v>
      </c>
      <c r="K11" s="77" t="s">
        <v>11</v>
      </c>
      <c r="L11" s="77" t="s">
        <v>371</v>
      </c>
      <c r="M11" s="264"/>
      <c r="N11" s="265"/>
      <c r="O11" s="265"/>
      <c r="P11" s="265"/>
      <c r="Q11" s="266"/>
      <c r="U11" t="s">
        <v>375</v>
      </c>
    </row>
    <row r="12" spans="1:27" ht="14.25" thickBot="1">
      <c r="A12" s="65" t="s">
        <v>65</v>
      </c>
      <c r="B12" s="47">
        <v>9</v>
      </c>
      <c r="D12" s="74" t="s">
        <v>308</v>
      </c>
      <c r="E12" s="75">
        <v>1.1299999999999999</v>
      </c>
      <c r="F12" s="24"/>
      <c r="G12" s="72">
        <v>10</v>
      </c>
      <c r="H12" s="75">
        <v>44.25</v>
      </c>
      <c r="K12" t="s">
        <v>227</v>
      </c>
      <c r="T12" t="s">
        <v>127</v>
      </c>
    </row>
    <row r="13" spans="1:27" ht="27.75" customHeight="1" thickBot="1">
      <c r="A13" s="66" t="s">
        <v>66</v>
      </c>
      <c r="B13" s="70">
        <v>1</v>
      </c>
      <c r="D13" s="74" t="s">
        <v>309</v>
      </c>
      <c r="E13" s="75">
        <v>17</v>
      </c>
      <c r="F13" s="24"/>
      <c r="G13" s="72">
        <v>11</v>
      </c>
      <c r="H13" s="75">
        <v>36.75</v>
      </c>
      <c r="K13" s="274" t="s">
        <v>152</v>
      </c>
      <c r="L13" s="275"/>
      <c r="M13" s="276" t="s">
        <v>153</v>
      </c>
      <c r="N13" s="277"/>
      <c r="O13" s="278"/>
      <c r="P13" s="272" t="s">
        <v>49</v>
      </c>
      <c r="Q13" s="281" t="s">
        <v>54</v>
      </c>
      <c r="R13" s="272" t="s">
        <v>55</v>
      </c>
      <c r="T13" s="274" t="s">
        <v>152</v>
      </c>
      <c r="U13" s="275"/>
      <c r="V13" s="276" t="s">
        <v>153</v>
      </c>
      <c r="W13" s="277"/>
      <c r="X13" s="278"/>
      <c r="Y13" s="279" t="s">
        <v>49</v>
      </c>
      <c r="Z13" s="268" t="s">
        <v>54</v>
      </c>
      <c r="AA13" s="270" t="s">
        <v>55</v>
      </c>
    </row>
    <row r="14" spans="1:27" ht="14.25" thickBot="1">
      <c r="A14" s="65" t="s">
        <v>110</v>
      </c>
      <c r="B14" s="47">
        <v>0</v>
      </c>
      <c r="D14" s="74" t="s">
        <v>310</v>
      </c>
      <c r="E14" s="75">
        <v>6.88</v>
      </c>
      <c r="F14" s="24"/>
      <c r="G14" s="72">
        <v>12</v>
      </c>
      <c r="H14" s="75">
        <v>76.5</v>
      </c>
      <c r="K14" s="97" t="s">
        <v>0</v>
      </c>
      <c r="L14" s="98"/>
      <c r="M14" s="97" t="s">
        <v>0</v>
      </c>
      <c r="N14" s="101"/>
      <c r="O14" s="98" t="s">
        <v>73</v>
      </c>
      <c r="P14" s="273"/>
      <c r="Q14" s="282"/>
      <c r="R14" s="273"/>
      <c r="T14" s="97" t="s">
        <v>0</v>
      </c>
      <c r="U14" s="98"/>
      <c r="V14" s="94" t="s">
        <v>0</v>
      </c>
      <c r="W14" s="96"/>
      <c r="X14" s="95" t="s">
        <v>73</v>
      </c>
      <c r="Y14" s="280"/>
      <c r="Z14" s="269"/>
      <c r="AA14" s="271"/>
    </row>
    <row r="15" spans="1:27" ht="14.25" thickBot="1">
      <c r="A15" s="66" t="s">
        <v>111</v>
      </c>
      <c r="B15" s="70">
        <v>0</v>
      </c>
      <c r="D15" s="74" t="s">
        <v>311</v>
      </c>
      <c r="E15" s="75">
        <v>4.88</v>
      </c>
      <c r="F15" s="24"/>
      <c r="G15" s="72">
        <v>13</v>
      </c>
      <c r="H15" s="75">
        <v>21</v>
      </c>
      <c r="K15" s="217" t="s">
        <v>234</v>
      </c>
      <c r="L15" s="217" t="s">
        <v>18</v>
      </c>
      <c r="M15" s="217" t="s">
        <v>232</v>
      </c>
      <c r="N15" s="217" t="s">
        <v>33</v>
      </c>
      <c r="O15" s="217">
        <v>4</v>
      </c>
      <c r="P15" s="217" t="s">
        <v>312</v>
      </c>
      <c r="Q15" s="217"/>
      <c r="R15" s="217" t="s">
        <v>233</v>
      </c>
      <c r="T15" s="4" t="s">
        <v>4</v>
      </c>
      <c r="U15" s="79" t="s">
        <v>378</v>
      </c>
      <c r="V15" s="8" t="s">
        <v>46</v>
      </c>
      <c r="W15" s="25" t="s">
        <v>313</v>
      </c>
      <c r="X15" s="9">
        <v>1</v>
      </c>
      <c r="Y15" s="19" t="s">
        <v>314</v>
      </c>
      <c r="Z15" s="5" t="s">
        <v>315</v>
      </c>
      <c r="AA15" s="6"/>
    </row>
    <row r="16" spans="1:27" ht="14.25" thickBot="1">
      <c r="A16" s="66" t="s">
        <v>230</v>
      </c>
      <c r="D16" s="74" t="s">
        <v>316</v>
      </c>
      <c r="E16" s="75">
        <v>5.75</v>
      </c>
      <c r="F16" s="24"/>
      <c r="G16" s="72">
        <v>14</v>
      </c>
      <c r="H16" s="75">
        <v>30.75</v>
      </c>
      <c r="K16" s="218" t="s">
        <v>317</v>
      </c>
      <c r="L16" s="218" t="s">
        <v>376</v>
      </c>
      <c r="M16" s="218" t="s">
        <v>318</v>
      </c>
      <c r="N16" s="218" t="s">
        <v>319</v>
      </c>
      <c r="O16" s="218">
        <v>1</v>
      </c>
      <c r="P16" s="218" t="s">
        <v>320</v>
      </c>
      <c r="Q16" s="218"/>
      <c r="R16" s="218" t="s">
        <v>233</v>
      </c>
      <c r="T16" s="10" t="s">
        <v>5</v>
      </c>
      <c r="U16" s="80" t="s">
        <v>379</v>
      </c>
      <c r="V16" s="10" t="s">
        <v>244</v>
      </c>
      <c r="W16" s="26"/>
      <c r="X16" s="11"/>
      <c r="Y16" s="17" t="s">
        <v>321</v>
      </c>
      <c r="Z16" s="1"/>
      <c r="AA16" s="11"/>
    </row>
    <row r="17" spans="1:27" ht="14.25" thickBot="1">
      <c r="A17" s="66" t="s">
        <v>231</v>
      </c>
      <c r="D17" s="74" t="s">
        <v>322</v>
      </c>
      <c r="E17" s="75">
        <v>8.25</v>
      </c>
      <c r="F17" s="24"/>
      <c r="G17" s="72">
        <v>15</v>
      </c>
      <c r="H17" s="75">
        <v>14.25</v>
      </c>
      <c r="K17" s="219" t="s">
        <v>282</v>
      </c>
      <c r="L17" s="219" t="s">
        <v>377</v>
      </c>
      <c r="M17" s="219" t="s">
        <v>282</v>
      </c>
      <c r="N17" s="219" t="s">
        <v>323</v>
      </c>
      <c r="O17" s="219">
        <v>5</v>
      </c>
      <c r="P17" s="218" t="s">
        <v>324</v>
      </c>
      <c r="Q17" s="220"/>
      <c r="R17" s="220" t="s">
        <v>233</v>
      </c>
      <c r="T17" s="4" t="s">
        <v>6</v>
      </c>
      <c r="U17" s="79" t="s">
        <v>380</v>
      </c>
      <c r="V17" s="8" t="s">
        <v>46</v>
      </c>
      <c r="W17" s="25" t="s">
        <v>325</v>
      </c>
      <c r="X17" s="9">
        <v>1</v>
      </c>
      <c r="Y17" s="19" t="s">
        <v>314</v>
      </c>
      <c r="Z17" s="5" t="s">
        <v>315</v>
      </c>
      <c r="AA17" s="6"/>
    </row>
    <row r="18" spans="1:27" ht="14.25" thickBot="1">
      <c r="A18" s="190" t="s">
        <v>228</v>
      </c>
      <c r="B18" s="47" t="s">
        <v>407</v>
      </c>
      <c r="D18" s="74" t="s">
        <v>326</v>
      </c>
      <c r="E18" s="75">
        <v>3.13</v>
      </c>
      <c r="F18" s="24"/>
      <c r="G18" s="72">
        <v>16</v>
      </c>
      <c r="H18" s="75">
        <v>13.5</v>
      </c>
      <c r="K18" s="221" t="s">
        <v>392</v>
      </c>
      <c r="L18" s="221" t="s">
        <v>393</v>
      </c>
      <c r="M18" s="222" t="s">
        <v>394</v>
      </c>
      <c r="N18" s="222" t="s">
        <v>395</v>
      </c>
      <c r="O18" s="219">
        <v>4</v>
      </c>
      <c r="P18" s="222" t="s">
        <v>92</v>
      </c>
      <c r="Q18" s="222"/>
      <c r="R18" s="222" t="s">
        <v>396</v>
      </c>
      <c r="T18" s="10" t="s">
        <v>7</v>
      </c>
      <c r="U18" s="80" t="s">
        <v>381</v>
      </c>
      <c r="V18" s="10" t="s">
        <v>244</v>
      </c>
      <c r="W18" s="26"/>
      <c r="X18" s="11"/>
      <c r="Y18" s="17" t="s">
        <v>321</v>
      </c>
      <c r="Z18" s="1"/>
      <c r="AA18" s="11"/>
    </row>
    <row r="19" spans="1:27" ht="14.25" thickBot="1">
      <c r="A19" s="65" t="s">
        <v>229</v>
      </c>
      <c r="B19" s="47">
        <v>38</v>
      </c>
      <c r="D19" s="74" t="s">
        <v>327</v>
      </c>
      <c r="E19" s="75">
        <v>13</v>
      </c>
      <c r="F19" s="24"/>
      <c r="G19" s="72">
        <v>17</v>
      </c>
      <c r="H19" s="75">
        <v>13.5</v>
      </c>
      <c r="K19" s="219" t="s">
        <v>398</v>
      </c>
      <c r="L19" s="219" t="s">
        <v>399</v>
      </c>
      <c r="M19" s="222" t="s">
        <v>401</v>
      </c>
      <c r="N19" s="225" t="s">
        <v>405</v>
      </c>
      <c r="O19" s="219">
        <v>7</v>
      </c>
      <c r="P19" s="222" t="s">
        <v>92</v>
      </c>
      <c r="Q19" s="222"/>
      <c r="R19" s="222" t="s">
        <v>396</v>
      </c>
      <c r="T19" s="10" t="s">
        <v>8</v>
      </c>
      <c r="U19" s="80" t="s">
        <v>382</v>
      </c>
      <c r="V19" s="10" t="s">
        <v>8</v>
      </c>
      <c r="W19" s="26" t="s">
        <v>133</v>
      </c>
      <c r="X19" s="11">
        <v>1</v>
      </c>
      <c r="Y19" s="17" t="s">
        <v>51</v>
      </c>
      <c r="Z19" s="1" t="s">
        <v>174</v>
      </c>
      <c r="AA19" s="11"/>
    </row>
    <row r="20" spans="1:27" ht="14.25" thickBot="1">
      <c r="A20" s="67" t="s">
        <v>65</v>
      </c>
      <c r="B20" s="71">
        <v>9</v>
      </c>
      <c r="D20" s="74" t="s">
        <v>328</v>
      </c>
      <c r="E20" s="75">
        <v>14.13</v>
      </c>
      <c r="F20" s="24"/>
      <c r="G20" s="72">
        <v>18</v>
      </c>
      <c r="H20" s="75">
        <v>13.5</v>
      </c>
      <c r="K20" s="223" t="s">
        <v>397</v>
      </c>
      <c r="L20" s="223" t="s">
        <v>400</v>
      </c>
      <c r="M20" s="224" t="s">
        <v>402</v>
      </c>
      <c r="N20" s="224" t="s">
        <v>403</v>
      </c>
      <c r="O20" s="223">
        <v>2</v>
      </c>
      <c r="P20" s="224" t="s">
        <v>92</v>
      </c>
      <c r="Q20" s="223"/>
      <c r="R20" s="224" t="s">
        <v>396</v>
      </c>
      <c r="T20" s="10" t="s">
        <v>9</v>
      </c>
      <c r="U20" s="80" t="s">
        <v>383</v>
      </c>
      <c r="V20" s="10" t="s">
        <v>329</v>
      </c>
      <c r="W20" s="26" t="s">
        <v>330</v>
      </c>
      <c r="X20" s="11">
        <v>1</v>
      </c>
      <c r="Y20" s="17" t="s">
        <v>331</v>
      </c>
      <c r="Z20" s="1" t="s">
        <v>174</v>
      </c>
      <c r="AA20" s="11"/>
    </row>
    <row r="21" spans="1:27" ht="14.25" thickBot="1">
      <c r="A21" s="66" t="s">
        <v>66</v>
      </c>
      <c r="B21" s="70">
        <v>1</v>
      </c>
      <c r="D21" s="74" t="s">
        <v>332</v>
      </c>
      <c r="E21" s="75">
        <v>3.25</v>
      </c>
      <c r="F21" s="24"/>
      <c r="G21" s="72">
        <v>19</v>
      </c>
      <c r="H21" s="75">
        <v>16.5</v>
      </c>
      <c r="K21" s="217" t="s">
        <v>234</v>
      </c>
      <c r="L21" s="217" t="s">
        <v>409</v>
      </c>
      <c r="M21" s="217" t="s">
        <v>232</v>
      </c>
      <c r="N21" s="217" t="s">
        <v>410</v>
      </c>
      <c r="O21" s="217">
        <v>52</v>
      </c>
      <c r="P21" s="217" t="s">
        <v>411</v>
      </c>
      <c r="Q21" s="217"/>
      <c r="R21" s="252" t="s">
        <v>412</v>
      </c>
      <c r="T21" s="10" t="s">
        <v>10</v>
      </c>
      <c r="U21" s="80" t="s">
        <v>370</v>
      </c>
      <c r="V21" s="10" t="s">
        <v>10</v>
      </c>
      <c r="W21" s="26" t="s">
        <v>333</v>
      </c>
      <c r="X21" s="11">
        <v>1</v>
      </c>
      <c r="Y21" s="17" t="s">
        <v>334</v>
      </c>
      <c r="Z21" s="1" t="s">
        <v>75</v>
      </c>
      <c r="AA21" s="11"/>
    </row>
    <row r="22" spans="1:27" ht="14.25" thickBot="1">
      <c r="A22" t="s">
        <v>335</v>
      </c>
      <c r="B22">
        <v>1</v>
      </c>
      <c r="D22" s="74" t="s">
        <v>336</v>
      </c>
      <c r="E22" s="75">
        <v>8.3800000000000008</v>
      </c>
      <c r="F22" s="24"/>
      <c r="G22" s="72">
        <v>20</v>
      </c>
      <c r="H22" s="75">
        <v>51.75</v>
      </c>
      <c r="K22" s="218" t="s">
        <v>317</v>
      </c>
      <c r="L22" s="218" t="s">
        <v>413</v>
      </c>
      <c r="M22" s="218" t="s">
        <v>318</v>
      </c>
      <c r="N22" s="218" t="s">
        <v>409</v>
      </c>
      <c r="O22" s="218">
        <v>49</v>
      </c>
      <c r="P22" s="218" t="s">
        <v>414</v>
      </c>
      <c r="Q22" s="218"/>
      <c r="R22" s="252" t="s">
        <v>412</v>
      </c>
      <c r="T22" s="10" t="s">
        <v>11</v>
      </c>
      <c r="U22" s="80" t="s">
        <v>371</v>
      </c>
      <c r="V22" s="10" t="s">
        <v>337</v>
      </c>
      <c r="W22" s="26" t="s">
        <v>338</v>
      </c>
      <c r="X22" s="11"/>
      <c r="Y22" s="17" t="s">
        <v>238</v>
      </c>
      <c r="Z22" s="1"/>
      <c r="AA22" s="11"/>
    </row>
    <row r="23" spans="1:27" ht="14.25" thickBot="1">
      <c r="D23" s="74" t="s">
        <v>339</v>
      </c>
      <c r="E23" s="75">
        <v>8.3800000000000008</v>
      </c>
      <c r="F23" s="24"/>
      <c r="G23" s="72">
        <v>21</v>
      </c>
      <c r="H23" s="75">
        <v>19.5</v>
      </c>
      <c r="K23" s="219" t="s">
        <v>282</v>
      </c>
      <c r="L23" s="219" t="s">
        <v>415</v>
      </c>
      <c r="M23" s="219" t="s">
        <v>282</v>
      </c>
      <c r="N23" s="219" t="s">
        <v>410</v>
      </c>
      <c r="O23" s="219">
        <v>53</v>
      </c>
      <c r="P23" s="218" t="s">
        <v>411</v>
      </c>
      <c r="Q23" s="252"/>
      <c r="R23" s="252" t="s">
        <v>412</v>
      </c>
      <c r="T23" s="10" t="s">
        <v>12</v>
      </c>
      <c r="U23" s="80" t="s">
        <v>384</v>
      </c>
      <c r="V23" s="10" t="s">
        <v>12</v>
      </c>
      <c r="W23" s="26" t="s">
        <v>340</v>
      </c>
      <c r="X23" s="11">
        <v>1</v>
      </c>
      <c r="Y23" s="17" t="s">
        <v>320</v>
      </c>
      <c r="Z23" s="1" t="s">
        <v>86</v>
      </c>
      <c r="AA23" s="11"/>
    </row>
    <row r="24" spans="1:27" ht="14.25" thickBot="1">
      <c r="D24" s="74" t="s">
        <v>341</v>
      </c>
      <c r="E24" s="75">
        <v>8.3800000000000008</v>
      </c>
      <c r="F24" s="24"/>
      <c r="G24" s="72">
        <v>22</v>
      </c>
      <c r="H24" s="75">
        <v>31.5</v>
      </c>
      <c r="K24" s="225" t="s">
        <v>416</v>
      </c>
      <c r="L24" s="225" t="s">
        <v>417</v>
      </c>
      <c r="M24" s="222" t="s">
        <v>394</v>
      </c>
      <c r="N24" s="222" t="s">
        <v>418</v>
      </c>
      <c r="O24" s="219">
        <v>52</v>
      </c>
      <c r="P24" s="222" t="s">
        <v>411</v>
      </c>
      <c r="Q24" s="222"/>
      <c r="R24" s="219" t="s">
        <v>419</v>
      </c>
      <c r="T24" s="10" t="s">
        <v>13</v>
      </c>
      <c r="U24" s="80" t="s">
        <v>385</v>
      </c>
      <c r="V24" s="10" t="s">
        <v>342</v>
      </c>
      <c r="W24" s="26" t="s">
        <v>340</v>
      </c>
      <c r="X24" s="11">
        <v>1</v>
      </c>
      <c r="Y24" s="17" t="s">
        <v>320</v>
      </c>
      <c r="Z24" s="1" t="s">
        <v>86</v>
      </c>
      <c r="AA24" s="11"/>
    </row>
    <row r="25" spans="1:27" ht="27.75" thickBot="1">
      <c r="D25" s="74" t="s">
        <v>343</v>
      </c>
      <c r="E25" s="75">
        <v>8.3800000000000008</v>
      </c>
      <c r="F25" s="24"/>
      <c r="G25" s="72">
        <v>23</v>
      </c>
      <c r="H25" s="75">
        <v>28.5</v>
      </c>
      <c r="K25" s="219" t="s">
        <v>398</v>
      </c>
      <c r="L25" s="219" t="s">
        <v>420</v>
      </c>
      <c r="M25" s="222" t="s">
        <v>401</v>
      </c>
      <c r="N25" s="225" t="s">
        <v>421</v>
      </c>
      <c r="O25" s="219">
        <v>55</v>
      </c>
      <c r="P25" s="222" t="s">
        <v>411</v>
      </c>
      <c r="Q25" s="222"/>
      <c r="R25" s="219" t="s">
        <v>419</v>
      </c>
      <c r="T25" s="10" t="s">
        <v>14</v>
      </c>
      <c r="U25" s="80" t="s">
        <v>374</v>
      </c>
      <c r="V25" s="10" t="s">
        <v>14</v>
      </c>
      <c r="W25" s="26" t="s">
        <v>344</v>
      </c>
      <c r="X25" s="11">
        <v>1</v>
      </c>
      <c r="Y25" s="17" t="s">
        <v>345</v>
      </c>
      <c r="Z25" s="2"/>
      <c r="AA25" s="23" t="s">
        <v>89</v>
      </c>
    </row>
    <row r="26" spans="1:27" ht="27.75" thickBot="1">
      <c r="D26" s="74" t="s">
        <v>346</v>
      </c>
      <c r="E26" s="75">
        <v>8.3800000000000008</v>
      </c>
      <c r="F26" s="24"/>
      <c r="G26" s="72">
        <v>24</v>
      </c>
      <c r="H26" s="75">
        <v>28.5</v>
      </c>
      <c r="K26" s="223" t="s">
        <v>397</v>
      </c>
      <c r="L26" s="223" t="s">
        <v>422</v>
      </c>
      <c r="M26" s="224" t="s">
        <v>402</v>
      </c>
      <c r="N26" s="224" t="s">
        <v>423</v>
      </c>
      <c r="O26" s="223">
        <v>50</v>
      </c>
      <c r="P26" s="224" t="s">
        <v>411</v>
      </c>
      <c r="Q26" s="224"/>
      <c r="R26" s="223" t="s">
        <v>419</v>
      </c>
      <c r="T26" s="10" t="s">
        <v>15</v>
      </c>
      <c r="U26" s="80" t="s">
        <v>375</v>
      </c>
      <c r="V26" s="10" t="s">
        <v>347</v>
      </c>
      <c r="W26" s="26" t="s">
        <v>348</v>
      </c>
      <c r="X26" s="11">
        <v>1</v>
      </c>
      <c r="Y26" s="17" t="s">
        <v>349</v>
      </c>
      <c r="Z26" s="33"/>
      <c r="AA26" s="23" t="s">
        <v>89</v>
      </c>
    </row>
    <row r="27" spans="1:27" ht="81.75" thickBot="1">
      <c r="D27" s="74" t="s">
        <v>350</v>
      </c>
      <c r="E27" s="75">
        <v>8.3800000000000008</v>
      </c>
      <c r="F27" s="24"/>
      <c r="G27" s="72">
        <v>25</v>
      </c>
      <c r="H27" s="75">
        <v>26.25</v>
      </c>
      <c r="T27" s="32" t="s">
        <v>184</v>
      </c>
      <c r="U27" s="43" t="s">
        <v>386</v>
      </c>
      <c r="V27" s="118" t="s">
        <v>184</v>
      </c>
      <c r="W27" s="118" t="s">
        <v>149</v>
      </c>
      <c r="X27" s="118">
        <v>1</v>
      </c>
      <c r="Y27" s="138" t="s">
        <v>51</v>
      </c>
      <c r="Z27" s="1" t="s">
        <v>351</v>
      </c>
      <c r="AA27" s="23" t="s">
        <v>237</v>
      </c>
    </row>
    <row r="28" spans="1:27" ht="14.25" thickBot="1">
      <c r="D28" s="76" t="s">
        <v>352</v>
      </c>
      <c r="E28" s="191">
        <v>8.3800000000000008</v>
      </c>
      <c r="F28" s="24"/>
      <c r="G28" s="72">
        <v>26</v>
      </c>
      <c r="H28" s="75">
        <v>17.25</v>
      </c>
      <c r="T28" s="55" t="s">
        <v>353</v>
      </c>
      <c r="U28" t="s">
        <v>387</v>
      </c>
      <c r="W28" s="56" t="s">
        <v>354</v>
      </c>
      <c r="X28" s="57">
        <v>1</v>
      </c>
    </row>
    <row r="29" spans="1:27" ht="27" customHeight="1" thickBot="1">
      <c r="E29" s="54">
        <v>8.3800000000000008</v>
      </c>
      <c r="G29" s="72">
        <v>27</v>
      </c>
      <c r="H29" s="75">
        <v>34.5</v>
      </c>
    </row>
    <row r="30" spans="1:27" ht="14.25" thickBot="1">
      <c r="E30" s="54">
        <v>8.3800000000000008</v>
      </c>
      <c r="G30" s="72">
        <v>28</v>
      </c>
      <c r="H30" s="75">
        <v>79.5</v>
      </c>
    </row>
    <row r="31" spans="1:27" ht="14.25" thickBot="1">
      <c r="E31" s="54">
        <v>8.3800000000000008</v>
      </c>
      <c r="G31" s="72">
        <v>29</v>
      </c>
      <c r="H31" s="75">
        <v>13.5</v>
      </c>
    </row>
    <row r="32" spans="1:27">
      <c r="E32" s="54">
        <v>8.3800000000000008</v>
      </c>
      <c r="G32" s="72">
        <v>30</v>
      </c>
      <c r="H32" s="75">
        <v>13.5</v>
      </c>
    </row>
    <row r="33" spans="5:8">
      <c r="E33" s="54">
        <v>8.3800000000000008</v>
      </c>
      <c r="G33" s="74"/>
      <c r="H33" s="75">
        <v>13.5</v>
      </c>
    </row>
    <row r="34" spans="5:8">
      <c r="E34" s="54">
        <v>8.3800000000000008</v>
      </c>
      <c r="G34" s="74"/>
      <c r="H34" s="75">
        <v>38.25</v>
      </c>
    </row>
    <row r="35" spans="5:8">
      <c r="E35" s="54">
        <v>8.3800000000000008</v>
      </c>
      <c r="G35" s="74"/>
      <c r="H35" s="75">
        <v>46.5</v>
      </c>
    </row>
    <row r="36" spans="5:8" ht="28.5" customHeight="1">
      <c r="E36" s="54">
        <v>8.3800000000000008</v>
      </c>
      <c r="G36" s="74"/>
      <c r="H36" s="75">
        <v>20.25</v>
      </c>
    </row>
    <row r="37" spans="5:8" ht="27.75" customHeight="1">
      <c r="E37" s="54">
        <v>8.3800000000000008</v>
      </c>
      <c r="G37" s="74"/>
      <c r="H37" s="75">
        <v>29.25</v>
      </c>
    </row>
    <row r="38" spans="5:8" ht="14.25" thickBot="1">
      <c r="E38" s="54">
        <v>8.3800000000000008</v>
      </c>
      <c r="G38" s="76"/>
      <c r="H38" s="75">
        <v>23.25</v>
      </c>
    </row>
    <row r="39" spans="5:8">
      <c r="E39" s="54">
        <v>8.3800000000000008</v>
      </c>
      <c r="H39" s="54">
        <v>52.5</v>
      </c>
    </row>
    <row r="40" spans="5:8">
      <c r="E40" s="54">
        <v>8.3800000000000008</v>
      </c>
      <c r="H40" s="54">
        <v>13.5</v>
      </c>
    </row>
    <row r="41" spans="5:8">
      <c r="E41" s="54">
        <v>8.3800000000000008</v>
      </c>
      <c r="H41" s="54">
        <v>13.5</v>
      </c>
    </row>
    <row r="42" spans="5:8">
      <c r="E42" s="54">
        <v>8.3800000000000008</v>
      </c>
      <c r="H42" s="54">
        <v>13.5</v>
      </c>
    </row>
    <row r="43" spans="5:8">
      <c r="E43" s="54">
        <v>8.3800000000000008</v>
      </c>
      <c r="H43" s="54">
        <v>13.5</v>
      </c>
    </row>
    <row r="44" spans="5:8" ht="26.25" customHeight="1">
      <c r="E44" s="54">
        <v>8.3800000000000008</v>
      </c>
      <c r="H44" s="54">
        <v>13.5</v>
      </c>
    </row>
    <row r="45" spans="5:8">
      <c r="E45" s="54">
        <v>8.3800000000000008</v>
      </c>
      <c r="H45" s="54">
        <v>13.5</v>
      </c>
    </row>
    <row r="46" spans="5:8">
      <c r="E46" s="54">
        <v>8.3800000000000008</v>
      </c>
      <c r="H46" s="54">
        <v>13.5</v>
      </c>
    </row>
    <row r="47" spans="5:8">
      <c r="H47" s="54">
        <v>22.5</v>
      </c>
    </row>
    <row r="48" spans="5:8">
      <c r="H48" s="54">
        <v>25.5</v>
      </c>
    </row>
    <row r="49" spans="8:8">
      <c r="H49" s="54">
        <v>25.5</v>
      </c>
    </row>
    <row r="50" spans="8:8">
      <c r="H50" s="54">
        <v>22.5</v>
      </c>
    </row>
    <row r="51" spans="8:8">
      <c r="H51" s="54">
        <v>139.5</v>
      </c>
    </row>
    <row r="52" spans="8:8">
      <c r="H52" s="54">
        <v>182.25</v>
      </c>
    </row>
    <row r="53" spans="8:8">
      <c r="H53" s="54">
        <v>13.5</v>
      </c>
    </row>
    <row r="54" spans="8:8">
      <c r="H54" s="54">
        <v>13.5</v>
      </c>
    </row>
    <row r="55" spans="8:8">
      <c r="H55" s="54">
        <v>13.5</v>
      </c>
    </row>
    <row r="56" spans="8:8">
      <c r="H56" s="54">
        <v>13.5</v>
      </c>
    </row>
    <row r="57" spans="8:8">
      <c r="H57" s="54">
        <v>13.5</v>
      </c>
    </row>
    <row r="58" spans="8:8">
      <c r="H58" s="54">
        <v>13.5</v>
      </c>
    </row>
    <row r="59" spans="8:8">
      <c r="H59" s="54">
        <v>17.25</v>
      </c>
    </row>
    <row r="60" spans="8:8">
      <c r="H60" s="54">
        <v>13.5</v>
      </c>
    </row>
    <row r="61" spans="8:8">
      <c r="H61" s="54">
        <v>13.5</v>
      </c>
    </row>
    <row r="62" spans="8:8">
      <c r="H62" s="54">
        <v>13.5</v>
      </c>
    </row>
    <row r="63" spans="8:8">
      <c r="H63" s="54">
        <v>28.5</v>
      </c>
    </row>
    <row r="64" spans="8:8">
      <c r="H64" s="54">
        <v>28.5</v>
      </c>
    </row>
    <row r="65" spans="8:8">
      <c r="H65" s="54">
        <v>28.5</v>
      </c>
    </row>
    <row r="66" spans="8:8">
      <c r="H66" s="54">
        <v>28.5</v>
      </c>
    </row>
    <row r="67" spans="8:8">
      <c r="H67" s="54">
        <v>28.5</v>
      </c>
    </row>
    <row r="68" spans="8:8">
      <c r="H68" s="54">
        <v>28.5</v>
      </c>
    </row>
    <row r="69" spans="8:8">
      <c r="H69" s="54">
        <v>45</v>
      </c>
    </row>
    <row r="70" spans="8:8">
      <c r="H70" s="54">
        <v>18</v>
      </c>
    </row>
    <row r="71" spans="8:8">
      <c r="H71" s="54">
        <v>28.5</v>
      </c>
    </row>
    <row r="72" spans="8:8">
      <c r="H72" s="54">
        <v>28.5</v>
      </c>
    </row>
    <row r="73" spans="8:8">
      <c r="H73" s="54">
        <v>28.5</v>
      </c>
    </row>
    <row r="74" spans="8:8">
      <c r="H74" s="54">
        <v>28.5</v>
      </c>
    </row>
    <row r="75" spans="8:8">
      <c r="H75" s="54">
        <v>23.25</v>
      </c>
    </row>
    <row r="76" spans="8:8">
      <c r="H76" s="54">
        <v>28.5</v>
      </c>
    </row>
    <row r="77" spans="8:8">
      <c r="H77" s="54">
        <v>28.5</v>
      </c>
    </row>
    <row r="78" spans="8:8">
      <c r="H78" s="54">
        <v>28.5</v>
      </c>
    </row>
    <row r="79" spans="8:8">
      <c r="H79" s="54">
        <v>28.5</v>
      </c>
    </row>
    <row r="80" spans="8:8">
      <c r="H80" s="54">
        <v>28.5</v>
      </c>
    </row>
    <row r="81" spans="8:8">
      <c r="H81" s="54">
        <v>28.5</v>
      </c>
    </row>
    <row r="82" spans="8:8">
      <c r="H82" s="54">
        <v>28.5</v>
      </c>
    </row>
    <row r="83" spans="8:8">
      <c r="H83" s="54">
        <v>28.5</v>
      </c>
    </row>
    <row r="84" spans="8:8">
      <c r="H84" s="54">
        <v>28.5</v>
      </c>
    </row>
    <row r="85" spans="8:8">
      <c r="H85" s="54">
        <v>28.5</v>
      </c>
    </row>
    <row r="86" spans="8:8">
      <c r="H86" s="54">
        <v>28.5</v>
      </c>
    </row>
    <row r="87" spans="8:8">
      <c r="H87" s="54">
        <v>28.5</v>
      </c>
    </row>
    <row r="88" spans="8:8">
      <c r="H88" s="54">
        <v>28.5</v>
      </c>
    </row>
    <row r="89" spans="8:8">
      <c r="H89" s="54">
        <v>28.5</v>
      </c>
    </row>
    <row r="90" spans="8:8">
      <c r="H90" s="54">
        <v>28.5</v>
      </c>
    </row>
    <row r="91" spans="8:8">
      <c r="H91" s="54">
        <v>28.5</v>
      </c>
    </row>
    <row r="92" spans="8:8">
      <c r="H92" s="54">
        <v>36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A18" sqref="A18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20" customWidth="1"/>
    <col min="27" max="27" width="35.5" customWidth="1"/>
  </cols>
  <sheetData>
    <row r="1" spans="1:27" ht="27" customHeight="1" thickBot="1">
      <c r="A1" s="100" t="s">
        <v>151</v>
      </c>
    </row>
    <row r="2" spans="1:27" ht="13.5" customHeight="1" thickBot="1">
      <c r="A2" s="62" t="s">
        <v>1</v>
      </c>
      <c r="B2" s="63" t="s">
        <v>63</v>
      </c>
      <c r="C2" t="s">
        <v>2</v>
      </c>
      <c r="F2" t="s">
        <v>74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77</v>
      </c>
      <c r="L3" s="77" t="s">
        <v>79</v>
      </c>
      <c r="M3" s="283" t="s">
        <v>80</v>
      </c>
      <c r="N3" s="284"/>
      <c r="O3" s="284"/>
      <c r="P3" s="284"/>
      <c r="Q3" s="285"/>
      <c r="T3" s="77" t="s">
        <v>78</v>
      </c>
      <c r="U3" s="77" t="s">
        <v>173</v>
      </c>
      <c r="V3" s="253" t="s">
        <v>81</v>
      </c>
      <c r="W3" s="253"/>
      <c r="X3" s="253"/>
      <c r="Y3" s="253"/>
      <c r="Z3" s="253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84</v>
      </c>
      <c r="L4" s="77" t="s">
        <v>79</v>
      </c>
      <c r="M4" s="254" t="s">
        <v>60</v>
      </c>
      <c r="N4" s="255"/>
      <c r="O4" s="255"/>
      <c r="P4" s="255"/>
      <c r="Q4" s="256"/>
      <c r="T4" s="77" t="s">
        <v>82</v>
      </c>
      <c r="U4" s="77" t="s">
        <v>185</v>
      </c>
      <c r="V4" s="254" t="s">
        <v>170</v>
      </c>
      <c r="W4" s="255"/>
      <c r="X4" s="255"/>
      <c r="Y4" s="255"/>
      <c r="Z4" s="255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83</v>
      </c>
      <c r="L5" s="77" t="s">
        <v>134</v>
      </c>
      <c r="M5" s="257"/>
      <c r="N5" s="258"/>
      <c r="O5" s="258"/>
      <c r="P5" s="258"/>
      <c r="Q5" s="259"/>
      <c r="T5" s="77" t="s">
        <v>83</v>
      </c>
      <c r="U5" s="77" t="s">
        <v>191</v>
      </c>
      <c r="V5" s="257"/>
      <c r="W5" s="258"/>
      <c r="X5" s="258"/>
      <c r="Y5" s="258"/>
      <c r="Z5" s="258"/>
    </row>
    <row r="6" spans="1:27">
      <c r="A6" s="64" t="s">
        <v>61</v>
      </c>
      <c r="B6" s="68" t="s">
        <v>129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44</v>
      </c>
      <c r="L6" s="77" t="s">
        <v>109</v>
      </c>
      <c r="M6" s="257"/>
      <c r="N6" s="258"/>
      <c r="O6" s="258"/>
      <c r="P6" s="258"/>
      <c r="Q6" s="259"/>
      <c r="T6" s="77" t="s">
        <v>44</v>
      </c>
      <c r="U6" s="77" t="s">
        <v>260</v>
      </c>
      <c r="V6" s="257"/>
      <c r="W6" s="258"/>
      <c r="X6" s="258"/>
      <c r="Y6" s="258"/>
      <c r="Z6" s="258"/>
    </row>
    <row r="7" spans="1:27">
      <c r="A7" s="65" t="s">
        <v>62</v>
      </c>
      <c r="B7" s="47" t="s">
        <v>67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45</v>
      </c>
      <c r="L7" s="77" t="s">
        <v>186</v>
      </c>
      <c r="M7" s="257"/>
      <c r="N7" s="258"/>
      <c r="O7" s="258"/>
      <c r="P7" s="258"/>
      <c r="Q7" s="259"/>
      <c r="T7" s="77" t="s">
        <v>45</v>
      </c>
      <c r="U7" s="77" t="s">
        <v>261</v>
      </c>
      <c r="V7" s="257"/>
      <c r="W7" s="258"/>
      <c r="X7" s="258"/>
      <c r="Y7" s="258"/>
      <c r="Z7" s="258"/>
    </row>
    <row r="8" spans="1:27">
      <c r="A8" s="65" t="s">
        <v>70</v>
      </c>
      <c r="B8" s="47" t="s">
        <v>72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141</v>
      </c>
      <c r="M8" s="260"/>
      <c r="N8" s="261"/>
      <c r="O8" s="261"/>
      <c r="P8" s="261"/>
      <c r="Q8" s="262"/>
      <c r="T8" s="77" t="s">
        <v>125</v>
      </c>
      <c r="U8" s="77" t="s">
        <v>262</v>
      </c>
      <c r="V8" s="260"/>
      <c r="W8" s="261"/>
      <c r="X8" s="261"/>
      <c r="Y8" s="261"/>
      <c r="Z8" s="261"/>
    </row>
    <row r="9" spans="1:27">
      <c r="A9" s="65" t="s">
        <v>71</v>
      </c>
      <c r="B9" s="47" t="s">
        <v>291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259</v>
      </c>
      <c r="M9" s="260"/>
      <c r="N9" s="261"/>
      <c r="O9" s="261"/>
      <c r="P9" s="261"/>
      <c r="Q9" s="262"/>
      <c r="T9" s="77" t="s">
        <v>126</v>
      </c>
      <c r="U9" s="77" t="s">
        <v>263</v>
      </c>
      <c r="V9" s="260"/>
      <c r="W9" s="261"/>
      <c r="X9" s="261"/>
      <c r="Y9" s="261"/>
      <c r="Z9" s="261"/>
    </row>
    <row r="10" spans="1:27">
      <c r="A10" s="65" t="s">
        <v>68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108</v>
      </c>
      <c r="M10" s="260"/>
      <c r="N10" s="263"/>
      <c r="O10" s="263"/>
      <c r="P10" s="263"/>
      <c r="Q10" s="262"/>
      <c r="T10" s="77" t="s">
        <v>14</v>
      </c>
      <c r="U10" s="77" t="s">
        <v>264</v>
      </c>
      <c r="V10" s="287"/>
      <c r="W10" s="288"/>
      <c r="X10" s="288"/>
      <c r="Y10" s="288"/>
      <c r="Z10" s="288"/>
    </row>
    <row r="11" spans="1:27">
      <c r="A11" s="65" t="s">
        <v>64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146</v>
      </c>
      <c r="M11" s="264"/>
      <c r="N11" s="265"/>
      <c r="O11" s="265"/>
      <c r="P11" s="265"/>
      <c r="Q11" s="266"/>
      <c r="T11" s="77" t="s">
        <v>15</v>
      </c>
      <c r="U11" s="77" t="s">
        <v>190</v>
      </c>
      <c r="V11" s="287"/>
      <c r="W11" s="288"/>
      <c r="X11" s="288"/>
      <c r="Y11" s="288"/>
      <c r="Z11" s="288"/>
    </row>
    <row r="12" spans="1:27" ht="14.25" thickBot="1">
      <c r="A12" s="65" t="s">
        <v>65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76</v>
      </c>
      <c r="T12" t="s">
        <v>127</v>
      </c>
    </row>
    <row r="13" spans="1:27" ht="27.75" customHeight="1">
      <c r="A13" s="66" t="s">
        <v>66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274" t="s">
        <v>152</v>
      </c>
      <c r="L13" s="275"/>
      <c r="M13" s="276" t="s">
        <v>153</v>
      </c>
      <c r="N13" s="277"/>
      <c r="O13" s="278"/>
      <c r="P13" s="279" t="s">
        <v>49</v>
      </c>
      <c r="Q13" s="268" t="s">
        <v>54</v>
      </c>
      <c r="R13" s="270" t="s">
        <v>55</v>
      </c>
      <c r="T13" s="274" t="s">
        <v>152</v>
      </c>
      <c r="U13" s="275"/>
      <c r="V13" s="276" t="s">
        <v>153</v>
      </c>
      <c r="W13" s="277"/>
      <c r="X13" s="278"/>
      <c r="Y13" s="279" t="s">
        <v>49</v>
      </c>
      <c r="Z13" s="268" t="s">
        <v>54</v>
      </c>
      <c r="AA13" s="270" t="s">
        <v>55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73</v>
      </c>
      <c r="P14" s="289"/>
      <c r="Q14" s="290"/>
      <c r="R14" s="286"/>
      <c r="T14" s="97" t="s">
        <v>0</v>
      </c>
      <c r="U14" s="98" t="s">
        <v>73</v>
      </c>
      <c r="V14" s="94" t="s">
        <v>0</v>
      </c>
      <c r="W14" s="96"/>
      <c r="X14" s="95" t="s">
        <v>73</v>
      </c>
      <c r="Y14" s="280"/>
      <c r="Z14" s="269"/>
      <c r="AA14" s="271"/>
    </row>
    <row r="15" spans="1:27" ht="27.7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265</v>
      </c>
      <c r="M15" s="8" t="s">
        <v>17</v>
      </c>
      <c r="N15" s="25" t="s">
        <v>136</v>
      </c>
      <c r="O15" s="9">
        <v>2</v>
      </c>
      <c r="P15" s="16" t="s">
        <v>50</v>
      </c>
      <c r="Q15" s="3" t="s">
        <v>56</v>
      </c>
      <c r="R15" s="9" t="s">
        <v>57</v>
      </c>
      <c r="T15" s="22" t="s">
        <v>82</v>
      </c>
      <c r="U15" s="78" t="s">
        <v>267</v>
      </c>
      <c r="V15" s="22" t="s">
        <v>43</v>
      </c>
      <c r="W15" s="28" t="s">
        <v>293</v>
      </c>
      <c r="X15" s="20">
        <v>3</v>
      </c>
      <c r="Y15" s="21" t="s">
        <v>52</v>
      </c>
      <c r="Z15" s="2" t="s">
        <v>43</v>
      </c>
      <c r="AA15" s="23" t="s">
        <v>58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266</v>
      </c>
      <c r="M16" s="10"/>
      <c r="N16" s="26"/>
      <c r="O16" s="11"/>
      <c r="P16" s="17"/>
      <c r="Q16" s="1"/>
      <c r="R16" s="11"/>
      <c r="T16" s="4" t="s">
        <v>4</v>
      </c>
      <c r="U16" s="79" t="s">
        <v>268</v>
      </c>
      <c r="V16" s="8" t="s">
        <v>46</v>
      </c>
      <c r="W16" s="25" t="s">
        <v>19</v>
      </c>
      <c r="X16" s="9">
        <v>1</v>
      </c>
      <c r="Y16" s="19" t="s">
        <v>50</v>
      </c>
      <c r="Z16" s="5" t="s">
        <v>56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82</v>
      </c>
      <c r="L17" s="89" t="s">
        <v>240</v>
      </c>
      <c r="M17" s="12" t="s">
        <v>43</v>
      </c>
      <c r="N17" s="27" t="s">
        <v>19</v>
      </c>
      <c r="O17" s="15">
        <v>3</v>
      </c>
      <c r="P17" s="18" t="s">
        <v>50</v>
      </c>
      <c r="Q17" s="13" t="s">
        <v>87</v>
      </c>
      <c r="R17" s="14" t="s">
        <v>59</v>
      </c>
      <c r="T17" s="10" t="s">
        <v>5</v>
      </c>
      <c r="U17" s="80" t="s">
        <v>269</v>
      </c>
      <c r="V17" s="10" t="s">
        <v>245</v>
      </c>
      <c r="W17" s="26"/>
      <c r="X17" s="11"/>
      <c r="Y17" s="17" t="s">
        <v>50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243</v>
      </c>
      <c r="V18" s="10" t="s">
        <v>47</v>
      </c>
      <c r="W18" s="26" t="s">
        <v>19</v>
      </c>
      <c r="X18" s="11">
        <v>2</v>
      </c>
      <c r="Y18" s="17" t="s">
        <v>50</v>
      </c>
      <c r="Z18" s="1" t="s">
        <v>75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270</v>
      </c>
      <c r="V19" s="10" t="s">
        <v>250</v>
      </c>
      <c r="W19" s="26"/>
      <c r="X19" s="11"/>
      <c r="Y19" s="17" t="s">
        <v>50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241</v>
      </c>
      <c r="V20" s="10" t="s">
        <v>8</v>
      </c>
      <c r="W20" s="26" t="s">
        <v>143</v>
      </c>
      <c r="X20" s="11">
        <v>3</v>
      </c>
      <c r="Y20" s="17" t="s">
        <v>51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271</v>
      </c>
      <c r="V21" s="10" t="s">
        <v>246</v>
      </c>
      <c r="W21" s="26" t="s">
        <v>143</v>
      </c>
      <c r="X21" s="11">
        <v>1</v>
      </c>
      <c r="Y21" s="17" t="s">
        <v>51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239</v>
      </c>
      <c r="V22" s="10" t="s">
        <v>10</v>
      </c>
      <c r="W22" s="26" t="s">
        <v>108</v>
      </c>
      <c r="X22" s="11">
        <v>3</v>
      </c>
      <c r="Y22" s="17" t="s">
        <v>50</v>
      </c>
      <c r="Z22" s="1" t="s">
        <v>75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272</v>
      </c>
      <c r="V23" s="10" t="s">
        <v>247</v>
      </c>
      <c r="W23" s="26"/>
      <c r="X23" s="11"/>
      <c r="Y23" s="17" t="s">
        <v>50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242</v>
      </c>
      <c r="V24" s="10" t="s">
        <v>12</v>
      </c>
      <c r="W24" s="26" t="s">
        <v>134</v>
      </c>
      <c r="X24" s="11">
        <v>3</v>
      </c>
      <c r="Y24" s="17" t="s">
        <v>51</v>
      </c>
      <c r="Z24" s="1" t="s">
        <v>122</v>
      </c>
      <c r="AA24" s="11"/>
    </row>
    <row r="25" spans="4:27">
      <c r="D25" s="74" t="s">
        <v>42</v>
      </c>
      <c r="E25" s="75"/>
      <c r="F25" s="24"/>
      <c r="G25" s="74">
        <v>23</v>
      </c>
      <c r="H25" s="75">
        <v>15</v>
      </c>
      <c r="T25" s="10" t="s">
        <v>13</v>
      </c>
      <c r="U25" s="80" t="s">
        <v>273</v>
      </c>
      <c r="V25" s="10" t="s">
        <v>248</v>
      </c>
      <c r="W25" s="26" t="s">
        <v>134</v>
      </c>
      <c r="X25" s="11">
        <v>1</v>
      </c>
      <c r="Y25" s="17" t="s">
        <v>51</v>
      </c>
      <c r="Z25" s="1" t="s">
        <v>123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98</v>
      </c>
      <c r="U26" s="81" t="s">
        <v>275</v>
      </c>
      <c r="V26" s="49" t="s">
        <v>98</v>
      </c>
      <c r="W26" s="3" t="s">
        <v>137</v>
      </c>
      <c r="X26" s="50">
        <v>3</v>
      </c>
      <c r="Y26" s="51" t="s">
        <v>51</v>
      </c>
      <c r="Z26" s="52" t="s">
        <v>124</v>
      </c>
      <c r="AA26" s="53" t="s">
        <v>101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99</v>
      </c>
      <c r="U27" s="80" t="s">
        <v>274</v>
      </c>
      <c r="V27" s="31" t="s">
        <v>251</v>
      </c>
      <c r="W27" s="1" t="s">
        <v>137</v>
      </c>
      <c r="X27" s="29">
        <v>1</v>
      </c>
      <c r="Y27" s="42" t="s">
        <v>51</v>
      </c>
      <c r="Z27" s="30" t="s">
        <v>114</v>
      </c>
      <c r="AA27" s="44" t="s">
        <v>102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274</v>
      </c>
      <c r="V28" s="108" t="s">
        <v>171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 ht="27">
      <c r="G29" s="74">
        <v>27</v>
      </c>
      <c r="H29" s="75">
        <v>15</v>
      </c>
      <c r="T29" s="10" t="s">
        <v>14</v>
      </c>
      <c r="U29" s="80" t="s">
        <v>361</v>
      </c>
      <c r="V29" s="10" t="s">
        <v>14</v>
      </c>
      <c r="W29" s="26" t="s">
        <v>362</v>
      </c>
      <c r="X29" s="11">
        <v>3</v>
      </c>
      <c r="Y29" s="17" t="s">
        <v>345</v>
      </c>
      <c r="Z29" s="33" t="s">
        <v>117</v>
      </c>
      <c r="AA29" s="23" t="s">
        <v>89</v>
      </c>
    </row>
    <row r="30" spans="4:27" ht="27">
      <c r="G30" s="74">
        <v>28</v>
      </c>
      <c r="H30" s="75">
        <v>15</v>
      </c>
      <c r="T30" s="10" t="s">
        <v>15</v>
      </c>
      <c r="U30" s="80" t="s">
        <v>363</v>
      </c>
      <c r="V30" s="10" t="s">
        <v>249</v>
      </c>
      <c r="W30" s="26" t="s">
        <v>362</v>
      </c>
      <c r="X30" s="11">
        <v>1</v>
      </c>
      <c r="Y30" s="17" t="s">
        <v>345</v>
      </c>
      <c r="Z30" s="33" t="s">
        <v>118</v>
      </c>
      <c r="AA30" s="23" t="s">
        <v>89</v>
      </c>
    </row>
    <row r="31" spans="4:27" ht="27">
      <c r="G31" s="74">
        <v>29</v>
      </c>
      <c r="H31" s="75">
        <v>15</v>
      </c>
      <c r="T31" s="31" t="s">
        <v>104</v>
      </c>
      <c r="U31" s="80" t="s">
        <v>275</v>
      </c>
      <c r="V31" s="31" t="s">
        <v>104</v>
      </c>
      <c r="W31" s="1" t="s">
        <v>108</v>
      </c>
      <c r="X31" s="29">
        <v>3</v>
      </c>
      <c r="Y31" s="42" t="s">
        <v>52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274</v>
      </c>
      <c r="V32" s="34" t="s">
        <v>253</v>
      </c>
      <c r="W32" s="48"/>
      <c r="X32" s="37"/>
      <c r="Y32" s="41" t="s">
        <v>52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131</v>
      </c>
      <c r="U33" s="80" t="s">
        <v>276</v>
      </c>
      <c r="V33" s="46" t="s">
        <v>164</v>
      </c>
      <c r="W33" s="30" t="s">
        <v>140</v>
      </c>
      <c r="X33" s="29">
        <v>3</v>
      </c>
      <c r="Y33" s="17" t="s">
        <v>51</v>
      </c>
      <c r="Z33" s="30" t="s">
        <v>75</v>
      </c>
      <c r="AA33" s="23"/>
    </row>
    <row r="34" spans="7:27" ht="14.25" thickBot="1">
      <c r="G34" s="76">
        <v>32</v>
      </c>
      <c r="H34" s="75">
        <v>15</v>
      </c>
      <c r="T34" s="34" t="s">
        <v>163</v>
      </c>
      <c r="U34" s="91" t="s">
        <v>277</v>
      </c>
      <c r="V34" s="46" t="s">
        <v>258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161</v>
      </c>
      <c r="U35" s="80" t="s">
        <v>278</v>
      </c>
      <c r="V35" s="102" t="s">
        <v>165</v>
      </c>
      <c r="W35" s="1" t="s">
        <v>140</v>
      </c>
      <c r="X35" s="11">
        <v>1</v>
      </c>
      <c r="Y35" s="17" t="s">
        <v>51</v>
      </c>
      <c r="Z35" s="1" t="s">
        <v>75</v>
      </c>
      <c r="AA35" s="11"/>
    </row>
    <row r="36" spans="7:27" ht="14.25" thickBot="1">
      <c r="G36" s="129">
        <v>34</v>
      </c>
      <c r="H36" s="54">
        <v>15</v>
      </c>
      <c r="T36" s="32" t="s">
        <v>162</v>
      </c>
      <c r="U36" s="92" t="s">
        <v>279</v>
      </c>
      <c r="V36" s="102" t="s">
        <v>257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44</v>
      </c>
      <c r="U37" s="1" t="s">
        <v>280</v>
      </c>
      <c r="V37" s="30" t="s">
        <v>179</v>
      </c>
      <c r="W37" s="1" t="s">
        <v>141</v>
      </c>
      <c r="X37" s="1">
        <v>1</v>
      </c>
      <c r="Y37" s="1"/>
      <c r="Z37" s="1" t="s">
        <v>56</v>
      </c>
      <c r="AA37" s="33" t="s">
        <v>182</v>
      </c>
    </row>
    <row r="38" spans="7:27">
      <c r="G38" s="129">
        <v>36</v>
      </c>
      <c r="H38" s="54">
        <v>15</v>
      </c>
      <c r="T38" s="30" t="s">
        <v>45</v>
      </c>
      <c r="U38" s="1" t="s">
        <v>281</v>
      </c>
      <c r="V38" s="30" t="s">
        <v>256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44</v>
      </c>
      <c r="U39" s="1" t="s">
        <v>280</v>
      </c>
      <c r="V39" s="1" t="s">
        <v>180</v>
      </c>
      <c r="W39" s="1" t="s">
        <v>140</v>
      </c>
      <c r="X39" s="1">
        <v>2</v>
      </c>
      <c r="Y39" s="1"/>
      <c r="Z39" s="1" t="s">
        <v>56</v>
      </c>
      <c r="AA39" s="1"/>
    </row>
    <row r="40" spans="7:27" ht="26.25" customHeight="1">
      <c r="G40" s="129">
        <v>38</v>
      </c>
      <c r="H40" s="54">
        <v>15</v>
      </c>
      <c r="T40" s="30" t="s">
        <v>45</v>
      </c>
      <c r="U40" s="1" t="s">
        <v>281</v>
      </c>
      <c r="V40" s="1" t="s">
        <v>254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44</v>
      </c>
      <c r="U41" s="1" t="s">
        <v>280</v>
      </c>
      <c r="V41" s="1" t="s">
        <v>181</v>
      </c>
      <c r="W41" s="1" t="s">
        <v>141</v>
      </c>
      <c r="X41" s="1">
        <v>2</v>
      </c>
      <c r="Y41" s="1"/>
      <c r="Z41" s="1" t="s">
        <v>56</v>
      </c>
      <c r="AA41" s="1"/>
    </row>
    <row r="42" spans="7:27">
      <c r="G42" s="129">
        <v>40</v>
      </c>
      <c r="H42" s="54">
        <v>15</v>
      </c>
      <c r="T42" s="30" t="s">
        <v>45</v>
      </c>
      <c r="U42" s="1" t="s">
        <v>281</v>
      </c>
      <c r="V42" s="1" t="s">
        <v>255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A18" sqref="A18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69</v>
      </c>
    </row>
    <row r="2" spans="1:27" ht="13.5" customHeight="1" thickBot="1">
      <c r="A2" s="93" t="s">
        <v>150</v>
      </c>
      <c r="B2" s="63" t="s">
        <v>63</v>
      </c>
      <c r="C2" t="s">
        <v>2</v>
      </c>
      <c r="F2" t="s">
        <v>74</v>
      </c>
      <c r="J2" t="s">
        <v>3</v>
      </c>
      <c r="S2" t="s">
        <v>16</v>
      </c>
    </row>
    <row r="3" spans="1:27">
      <c r="A3" s="64"/>
      <c r="B3" s="107"/>
      <c r="D3" s="83" t="s">
        <v>79</v>
      </c>
      <c r="E3" s="84">
        <v>1.63</v>
      </c>
      <c r="F3" s="24"/>
      <c r="G3" s="146">
        <v>1</v>
      </c>
      <c r="H3" s="147">
        <v>4.5</v>
      </c>
      <c r="K3" s="77" t="s">
        <v>77</v>
      </c>
      <c r="L3" s="77" t="s">
        <v>79</v>
      </c>
      <c r="M3" s="283" t="s">
        <v>80</v>
      </c>
      <c r="N3" s="284"/>
      <c r="O3" s="284"/>
      <c r="P3" s="284"/>
      <c r="Q3" s="285"/>
      <c r="T3" s="77" t="s">
        <v>78</v>
      </c>
      <c r="U3" s="77" t="s">
        <v>172</v>
      </c>
      <c r="V3" s="253" t="s">
        <v>81</v>
      </c>
      <c r="W3" s="253"/>
      <c r="X3" s="253"/>
      <c r="Y3" s="253"/>
      <c r="Z3" s="253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48">
        <v>20.25</v>
      </c>
      <c r="K4" s="77" t="s">
        <v>84</v>
      </c>
      <c r="L4" s="77" t="s">
        <v>192</v>
      </c>
      <c r="M4" s="254" t="s">
        <v>60</v>
      </c>
      <c r="N4" s="255"/>
      <c r="O4" s="255"/>
      <c r="P4" s="255"/>
      <c r="Q4" s="256"/>
      <c r="T4" s="77" t="s">
        <v>82</v>
      </c>
      <c r="U4" s="77" t="s">
        <v>187</v>
      </c>
      <c r="V4" s="254" t="s">
        <v>170</v>
      </c>
      <c r="W4" s="255"/>
      <c r="X4" s="255"/>
      <c r="Y4" s="255"/>
      <c r="Z4" s="255"/>
    </row>
    <row r="5" spans="1:27">
      <c r="A5" s="65"/>
      <c r="B5" s="47"/>
      <c r="D5" s="85" t="s">
        <v>136</v>
      </c>
      <c r="E5" s="86">
        <v>28.5</v>
      </c>
      <c r="F5" s="24"/>
      <c r="G5" s="77">
        <v>3</v>
      </c>
      <c r="H5" s="148">
        <v>13</v>
      </c>
      <c r="K5" s="77" t="s">
        <v>83</v>
      </c>
      <c r="L5" s="77" t="s">
        <v>132</v>
      </c>
      <c r="M5" s="257"/>
      <c r="N5" s="258"/>
      <c r="O5" s="258"/>
      <c r="P5" s="258"/>
      <c r="Q5" s="259"/>
      <c r="T5" s="77" t="s">
        <v>83</v>
      </c>
      <c r="U5" s="77" t="s">
        <v>188</v>
      </c>
      <c r="V5" s="257"/>
      <c r="W5" s="258"/>
      <c r="X5" s="258"/>
      <c r="Y5" s="258"/>
      <c r="Z5" s="258"/>
    </row>
    <row r="6" spans="1:27">
      <c r="A6" s="64" t="s">
        <v>61</v>
      </c>
      <c r="B6" s="68" t="s">
        <v>130</v>
      </c>
      <c r="D6" s="85" t="s">
        <v>137</v>
      </c>
      <c r="E6" s="86">
        <v>6</v>
      </c>
      <c r="F6" s="24"/>
      <c r="G6" s="77">
        <v>4</v>
      </c>
      <c r="H6" s="148">
        <v>15</v>
      </c>
      <c r="K6" s="77" t="s">
        <v>44</v>
      </c>
      <c r="L6" s="77" t="s">
        <v>109</v>
      </c>
      <c r="M6" s="257"/>
      <c r="N6" s="258"/>
      <c r="O6" s="258"/>
      <c r="P6" s="258"/>
      <c r="Q6" s="259"/>
      <c r="T6" s="77" t="s">
        <v>44</v>
      </c>
      <c r="U6" s="77" t="s">
        <v>193</v>
      </c>
      <c r="V6" s="257"/>
      <c r="W6" s="258"/>
      <c r="X6" s="258"/>
      <c r="Y6" s="258"/>
      <c r="Z6" s="258"/>
    </row>
    <row r="7" spans="1:27">
      <c r="A7" s="65" t="s">
        <v>62</v>
      </c>
      <c r="B7" s="47" t="s">
        <v>95</v>
      </c>
      <c r="D7" s="85" t="s">
        <v>53</v>
      </c>
      <c r="E7" s="86">
        <v>14</v>
      </c>
      <c r="F7" s="24"/>
      <c r="G7" s="77">
        <v>5</v>
      </c>
      <c r="H7" s="148">
        <v>15</v>
      </c>
      <c r="K7" s="77" t="s">
        <v>45</v>
      </c>
      <c r="L7" s="77" t="s">
        <v>185</v>
      </c>
      <c r="M7" s="257"/>
      <c r="N7" s="258"/>
      <c r="O7" s="258"/>
      <c r="P7" s="258"/>
      <c r="Q7" s="259"/>
      <c r="T7" s="77" t="s">
        <v>45</v>
      </c>
      <c r="U7" s="77" t="s">
        <v>194</v>
      </c>
      <c r="V7" s="257"/>
      <c r="W7" s="258"/>
      <c r="X7" s="258"/>
      <c r="Y7" s="258"/>
      <c r="Z7" s="258"/>
    </row>
    <row r="8" spans="1:27">
      <c r="A8" s="65" t="s">
        <v>70</v>
      </c>
      <c r="B8" s="47" t="s">
        <v>72</v>
      </c>
      <c r="D8" s="85" t="s">
        <v>108</v>
      </c>
      <c r="E8" s="86">
        <v>14</v>
      </c>
      <c r="F8" s="24"/>
      <c r="G8" s="77">
        <v>6</v>
      </c>
      <c r="H8" s="148">
        <v>6</v>
      </c>
      <c r="K8" s="77" t="s">
        <v>96</v>
      </c>
      <c r="L8" s="77" t="s">
        <v>141</v>
      </c>
      <c r="M8" s="260"/>
      <c r="N8" s="261"/>
      <c r="O8" s="261"/>
      <c r="P8" s="261"/>
      <c r="Q8" s="262"/>
      <c r="T8" s="77" t="s">
        <v>125</v>
      </c>
      <c r="U8" s="77" t="s">
        <v>189</v>
      </c>
      <c r="V8" s="260"/>
      <c r="W8" s="261"/>
      <c r="X8" s="261"/>
      <c r="Y8" s="261"/>
      <c r="Z8" s="261"/>
    </row>
    <row r="9" spans="1:27">
      <c r="A9" s="65" t="s">
        <v>71</v>
      </c>
      <c r="B9" s="130" t="s">
        <v>292</v>
      </c>
      <c r="D9" s="85" t="s">
        <v>138</v>
      </c>
      <c r="E9" s="86">
        <v>18</v>
      </c>
      <c r="F9" s="24"/>
      <c r="G9" s="77">
        <v>7</v>
      </c>
      <c r="H9" s="148">
        <v>21.75</v>
      </c>
      <c r="K9" s="77" t="s">
        <v>97</v>
      </c>
      <c r="L9" s="77" t="s">
        <v>186</v>
      </c>
      <c r="M9" s="260"/>
      <c r="N9" s="261"/>
      <c r="O9" s="261"/>
      <c r="P9" s="261"/>
      <c r="Q9" s="262"/>
      <c r="T9" s="77" t="s">
        <v>126</v>
      </c>
      <c r="U9" s="77" t="s">
        <v>190</v>
      </c>
      <c r="V9" s="260"/>
      <c r="W9" s="261"/>
      <c r="X9" s="261"/>
      <c r="Y9" s="261"/>
      <c r="Z9" s="261"/>
    </row>
    <row r="10" spans="1:27">
      <c r="A10" s="65" t="s">
        <v>68</v>
      </c>
      <c r="B10" s="130">
        <v>12</v>
      </c>
      <c r="D10" s="85" t="s">
        <v>106</v>
      </c>
      <c r="E10" s="86">
        <v>0</v>
      </c>
      <c r="F10" s="24"/>
      <c r="G10" s="77">
        <v>8</v>
      </c>
      <c r="H10" s="148">
        <v>15</v>
      </c>
      <c r="K10" s="77" t="s">
        <v>10</v>
      </c>
      <c r="L10" s="77" t="s">
        <v>108</v>
      </c>
      <c r="M10" s="260"/>
      <c r="N10" s="261"/>
      <c r="O10" s="261"/>
      <c r="P10" s="261"/>
      <c r="Q10" s="262"/>
      <c r="T10" s="77"/>
      <c r="U10" s="77" t="s">
        <v>191</v>
      </c>
      <c r="V10" s="287"/>
      <c r="W10" s="288"/>
      <c r="X10" s="288"/>
      <c r="Y10" s="288"/>
      <c r="Z10" s="288"/>
    </row>
    <row r="11" spans="1:27">
      <c r="A11" s="65" t="s">
        <v>64</v>
      </c>
      <c r="B11" s="47">
        <v>3</v>
      </c>
      <c r="D11" s="85" t="s">
        <v>139</v>
      </c>
      <c r="E11" s="86">
        <v>8</v>
      </c>
      <c r="F11" s="24"/>
      <c r="G11" s="77">
        <v>9</v>
      </c>
      <c r="H11" s="148">
        <v>15</v>
      </c>
      <c r="K11" s="77" t="s">
        <v>11</v>
      </c>
      <c r="L11" s="77" t="s">
        <v>133</v>
      </c>
      <c r="M11" s="264"/>
      <c r="N11" s="265"/>
      <c r="O11" s="265"/>
      <c r="P11" s="265"/>
      <c r="Q11" s="266"/>
      <c r="T11" s="77"/>
      <c r="U11" s="77" t="s">
        <v>195</v>
      </c>
      <c r="V11" s="287"/>
      <c r="W11" s="288"/>
      <c r="X11" s="288"/>
      <c r="Y11" s="288"/>
      <c r="Z11" s="288"/>
    </row>
    <row r="12" spans="1:27" ht="14.25" thickBot="1">
      <c r="A12" s="65" t="s">
        <v>65</v>
      </c>
      <c r="B12" s="47">
        <v>5</v>
      </c>
      <c r="D12" s="85" t="s">
        <v>85</v>
      </c>
      <c r="E12" s="86">
        <v>17.25</v>
      </c>
      <c r="F12" s="24"/>
      <c r="G12" s="77">
        <v>10</v>
      </c>
      <c r="H12" s="148">
        <v>15</v>
      </c>
      <c r="K12" t="s">
        <v>76</v>
      </c>
      <c r="T12" t="s">
        <v>127</v>
      </c>
    </row>
    <row r="13" spans="1:27" ht="27.75" customHeight="1">
      <c r="A13" s="66" t="s">
        <v>66</v>
      </c>
      <c r="B13" s="70">
        <v>2</v>
      </c>
      <c r="D13" s="85" t="s">
        <v>140</v>
      </c>
      <c r="E13" s="86">
        <v>1</v>
      </c>
      <c r="F13" s="24"/>
      <c r="G13" s="77">
        <v>11</v>
      </c>
      <c r="H13" s="148">
        <v>15</v>
      </c>
      <c r="K13" s="274" t="s">
        <v>152</v>
      </c>
      <c r="L13" s="291"/>
      <c r="M13" s="276" t="s">
        <v>153</v>
      </c>
      <c r="N13" s="277"/>
      <c r="O13" s="278"/>
      <c r="P13" s="279" t="s">
        <v>49</v>
      </c>
      <c r="Q13" s="268" t="s">
        <v>54</v>
      </c>
      <c r="R13" s="270" t="s">
        <v>55</v>
      </c>
      <c r="T13" s="274" t="s">
        <v>152</v>
      </c>
      <c r="U13" s="275"/>
      <c r="V13" s="276" t="s">
        <v>153</v>
      </c>
      <c r="W13" s="277"/>
      <c r="X13" s="278"/>
      <c r="Y13" s="279" t="s">
        <v>49</v>
      </c>
      <c r="Z13" s="268" t="s">
        <v>54</v>
      </c>
      <c r="AA13" s="270" t="s">
        <v>55</v>
      </c>
    </row>
    <row r="14" spans="1:27" ht="14.25" thickBot="1">
      <c r="A14" s="65" t="s">
        <v>110</v>
      </c>
      <c r="B14" s="47">
        <v>2</v>
      </c>
      <c r="D14" s="85" t="s">
        <v>141</v>
      </c>
      <c r="E14" s="86">
        <v>0.31</v>
      </c>
      <c r="F14" s="24"/>
      <c r="G14" s="77">
        <v>12</v>
      </c>
      <c r="H14" s="148">
        <v>15</v>
      </c>
      <c r="K14" s="97" t="s">
        <v>0</v>
      </c>
      <c r="L14" s="101"/>
      <c r="M14" s="97" t="s">
        <v>0</v>
      </c>
      <c r="N14" s="101"/>
      <c r="O14" s="98" t="s">
        <v>73</v>
      </c>
      <c r="P14" s="280"/>
      <c r="Q14" s="269"/>
      <c r="R14" s="271"/>
      <c r="T14" s="97" t="s">
        <v>0</v>
      </c>
      <c r="U14" s="98" t="s">
        <v>88</v>
      </c>
      <c r="V14" s="94" t="s">
        <v>0</v>
      </c>
      <c r="W14" s="96"/>
      <c r="X14" s="95" t="s">
        <v>73</v>
      </c>
      <c r="Y14" s="280"/>
      <c r="Z14" s="269"/>
      <c r="AA14" s="271"/>
    </row>
    <row r="15" spans="1:27" ht="41.25" thickBot="1">
      <c r="A15" s="67" t="s">
        <v>111</v>
      </c>
      <c r="B15" s="71">
        <v>1</v>
      </c>
      <c r="D15" s="85" t="s">
        <v>142</v>
      </c>
      <c r="E15" s="86">
        <v>1.25</v>
      </c>
      <c r="F15" s="24"/>
      <c r="G15" s="77">
        <v>13</v>
      </c>
      <c r="H15" s="148">
        <v>15</v>
      </c>
      <c r="K15" s="4" t="s">
        <v>4</v>
      </c>
      <c r="L15" s="103" t="s">
        <v>196</v>
      </c>
      <c r="M15" s="4" t="s">
        <v>156</v>
      </c>
      <c r="N15" s="5" t="s">
        <v>136</v>
      </c>
      <c r="O15" s="6">
        <v>2</v>
      </c>
      <c r="P15" s="19" t="s">
        <v>50</v>
      </c>
      <c r="Q15" s="5" t="s">
        <v>56</v>
      </c>
      <c r="R15" s="6" t="s">
        <v>57</v>
      </c>
      <c r="T15" s="22" t="s">
        <v>82</v>
      </c>
      <c r="U15" s="78" t="s">
        <v>207</v>
      </c>
      <c r="V15" s="22" t="s">
        <v>43</v>
      </c>
      <c r="W15" s="28" t="s">
        <v>141</v>
      </c>
      <c r="X15" s="20">
        <v>3</v>
      </c>
      <c r="Y15" s="21" t="s">
        <v>52</v>
      </c>
      <c r="Z15" s="2" t="s">
        <v>43</v>
      </c>
      <c r="AA15" s="23" t="s">
        <v>58</v>
      </c>
    </row>
    <row r="16" spans="1:27">
      <c r="D16" s="85" t="s">
        <v>109</v>
      </c>
      <c r="E16" s="86">
        <v>14.75</v>
      </c>
      <c r="F16" s="24"/>
      <c r="G16" s="77">
        <v>14</v>
      </c>
      <c r="H16" s="148">
        <v>15</v>
      </c>
      <c r="K16" s="10" t="s">
        <v>5</v>
      </c>
      <c r="L16" s="104" t="s">
        <v>197</v>
      </c>
      <c r="M16" s="10"/>
      <c r="N16" s="1"/>
      <c r="O16" s="11"/>
      <c r="P16" s="17" t="s">
        <v>52</v>
      </c>
      <c r="Q16" s="1"/>
      <c r="R16" s="11"/>
      <c r="T16" s="4" t="s">
        <v>4</v>
      </c>
      <c r="U16" s="79" t="s">
        <v>208</v>
      </c>
      <c r="V16" s="8" t="s">
        <v>46</v>
      </c>
      <c r="W16" s="25" t="s">
        <v>19</v>
      </c>
      <c r="X16" s="9">
        <v>1</v>
      </c>
      <c r="Y16" s="19" t="s">
        <v>50</v>
      </c>
      <c r="Z16" s="5" t="s">
        <v>56</v>
      </c>
      <c r="AA16" s="6"/>
    </row>
    <row r="17" spans="2:27">
      <c r="B17" s="24"/>
      <c r="D17" s="85" t="s">
        <v>143</v>
      </c>
      <c r="E17" s="86">
        <v>1.25</v>
      </c>
      <c r="F17" s="24"/>
      <c r="G17" s="77">
        <v>15</v>
      </c>
      <c r="H17" s="148">
        <v>15</v>
      </c>
      <c r="K17" s="10" t="s">
        <v>6</v>
      </c>
      <c r="L17" s="104" t="s">
        <v>198</v>
      </c>
      <c r="M17" s="10" t="s">
        <v>155</v>
      </c>
      <c r="N17" s="1" t="s">
        <v>136</v>
      </c>
      <c r="O17" s="11">
        <v>3</v>
      </c>
      <c r="P17" s="17" t="s">
        <v>158</v>
      </c>
      <c r="Q17" s="1" t="s">
        <v>56</v>
      </c>
      <c r="R17" s="11" t="s">
        <v>57</v>
      </c>
      <c r="T17" s="10" t="s">
        <v>5</v>
      </c>
      <c r="U17" s="80" t="s">
        <v>209</v>
      </c>
      <c r="V17" s="10" t="s">
        <v>244</v>
      </c>
      <c r="W17" s="26"/>
      <c r="X17" s="11"/>
      <c r="Y17" s="17" t="s">
        <v>50</v>
      </c>
      <c r="Z17" s="1"/>
      <c r="AA17" s="11"/>
    </row>
    <row r="18" spans="2:27">
      <c r="B18" s="24"/>
      <c r="D18" s="85" t="s">
        <v>134</v>
      </c>
      <c r="E18" s="86">
        <v>0.31</v>
      </c>
      <c r="F18" s="24"/>
      <c r="G18" s="77">
        <v>16</v>
      </c>
      <c r="H18" s="148">
        <v>15</v>
      </c>
      <c r="K18" s="10" t="s">
        <v>7</v>
      </c>
      <c r="L18" s="104" t="s">
        <v>199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210</v>
      </c>
      <c r="V18" s="10" t="s">
        <v>47</v>
      </c>
      <c r="W18" s="26" t="s">
        <v>19</v>
      </c>
      <c r="X18" s="11">
        <v>2</v>
      </c>
      <c r="Y18" s="17" t="s">
        <v>50</v>
      </c>
      <c r="Z18" s="1" t="s">
        <v>75</v>
      </c>
      <c r="AA18" s="11"/>
    </row>
    <row r="19" spans="2:27" ht="27">
      <c r="D19" s="85" t="s">
        <v>48</v>
      </c>
      <c r="E19" s="86">
        <v>17.63</v>
      </c>
      <c r="F19" s="24"/>
      <c r="G19" s="77">
        <v>17</v>
      </c>
      <c r="H19" s="148">
        <v>15</v>
      </c>
      <c r="K19" s="22" t="s">
        <v>82</v>
      </c>
      <c r="L19" s="99" t="s">
        <v>200</v>
      </c>
      <c r="M19" s="22" t="s">
        <v>43</v>
      </c>
      <c r="N19" s="2" t="s">
        <v>19</v>
      </c>
      <c r="O19" s="20">
        <v>3</v>
      </c>
      <c r="P19" s="21" t="s">
        <v>50</v>
      </c>
      <c r="Q19" s="2" t="s">
        <v>87</v>
      </c>
      <c r="R19" s="23" t="s">
        <v>59</v>
      </c>
      <c r="T19" s="10" t="s">
        <v>7</v>
      </c>
      <c r="U19" s="80" t="s">
        <v>211</v>
      </c>
      <c r="V19" s="10" t="s">
        <v>250</v>
      </c>
      <c r="W19" s="26"/>
      <c r="X19" s="11"/>
      <c r="Y19" s="17" t="s">
        <v>50</v>
      </c>
      <c r="Z19" s="1"/>
      <c r="AA19" s="11"/>
    </row>
    <row r="20" spans="2:27">
      <c r="D20" s="85" t="s">
        <v>132</v>
      </c>
      <c r="E20" s="86">
        <v>1.5</v>
      </c>
      <c r="F20" s="24"/>
      <c r="G20" s="77">
        <v>18</v>
      </c>
      <c r="H20" s="148">
        <v>15</v>
      </c>
      <c r="K20" s="31" t="s">
        <v>96</v>
      </c>
      <c r="L20" s="104" t="s">
        <v>201</v>
      </c>
      <c r="M20" s="31" t="s">
        <v>157</v>
      </c>
      <c r="N20" s="1" t="s">
        <v>139</v>
      </c>
      <c r="O20" s="11">
        <v>3</v>
      </c>
      <c r="P20" s="17" t="s">
        <v>159</v>
      </c>
      <c r="Q20" s="1" t="s">
        <v>56</v>
      </c>
      <c r="R20" s="11" t="s">
        <v>57</v>
      </c>
      <c r="T20" s="10" t="s">
        <v>8</v>
      </c>
      <c r="U20" s="80" t="s">
        <v>212</v>
      </c>
      <c r="V20" s="10" t="s">
        <v>8</v>
      </c>
      <c r="W20" s="26" t="s">
        <v>143</v>
      </c>
      <c r="X20" s="11">
        <v>3</v>
      </c>
      <c r="Y20" s="17" t="s">
        <v>51</v>
      </c>
      <c r="Z20" s="1"/>
      <c r="AA20" s="11"/>
    </row>
    <row r="21" spans="2:27" ht="29.25" customHeight="1">
      <c r="D21" s="85" t="s">
        <v>144</v>
      </c>
      <c r="E21" s="86">
        <v>0.77</v>
      </c>
      <c r="F21" s="24"/>
      <c r="G21" s="77">
        <v>19</v>
      </c>
      <c r="H21" s="148">
        <v>15</v>
      </c>
      <c r="K21" s="31" t="s">
        <v>97</v>
      </c>
      <c r="L21" s="104" t="s">
        <v>202</v>
      </c>
      <c r="M21" s="10"/>
      <c r="N21" s="1"/>
      <c r="O21" s="11"/>
      <c r="P21" s="17" t="s">
        <v>159</v>
      </c>
      <c r="Q21" s="1"/>
      <c r="R21" s="11"/>
      <c r="T21" s="10" t="s">
        <v>9</v>
      </c>
      <c r="U21" s="80" t="s">
        <v>213</v>
      </c>
      <c r="V21" s="10" t="s">
        <v>246</v>
      </c>
      <c r="W21" s="26" t="s">
        <v>143</v>
      </c>
      <c r="X21" s="11">
        <v>1</v>
      </c>
      <c r="Y21" s="17" t="s">
        <v>51</v>
      </c>
      <c r="Z21" s="1"/>
      <c r="AA21" s="11"/>
    </row>
    <row r="22" spans="2:27" ht="27.75" customHeight="1">
      <c r="D22" s="85" t="s">
        <v>145</v>
      </c>
      <c r="E22" s="86">
        <v>4.75</v>
      </c>
      <c r="F22" s="24"/>
      <c r="G22" s="77">
        <v>20</v>
      </c>
      <c r="H22" s="148">
        <v>15</v>
      </c>
      <c r="K22" s="31" t="s">
        <v>10</v>
      </c>
      <c r="L22" s="104" t="s">
        <v>203</v>
      </c>
      <c r="M22" s="10" t="s">
        <v>160</v>
      </c>
      <c r="N22" s="1" t="s">
        <v>85</v>
      </c>
      <c r="O22" s="11">
        <v>3</v>
      </c>
      <c r="P22" s="17" t="s">
        <v>92</v>
      </c>
      <c r="Q22" s="1" t="s">
        <v>56</v>
      </c>
      <c r="R22" s="11" t="s">
        <v>57</v>
      </c>
      <c r="T22" s="10" t="s">
        <v>10</v>
      </c>
      <c r="U22" s="80" t="s">
        <v>214</v>
      </c>
      <c r="V22" s="10" t="s">
        <v>10</v>
      </c>
      <c r="W22" s="26" t="s">
        <v>108</v>
      </c>
      <c r="X22" s="11">
        <v>3</v>
      </c>
      <c r="Y22" s="17" t="s">
        <v>50</v>
      </c>
      <c r="Z22" s="1" t="s">
        <v>166</v>
      </c>
      <c r="AA22" s="11"/>
    </row>
    <row r="23" spans="2:27">
      <c r="D23" s="85" t="s">
        <v>146</v>
      </c>
      <c r="E23" s="86">
        <v>1.63</v>
      </c>
      <c r="F23" s="24"/>
      <c r="G23" s="77">
        <v>21</v>
      </c>
      <c r="H23" s="148">
        <v>15</v>
      </c>
      <c r="K23" s="31" t="s">
        <v>11</v>
      </c>
      <c r="L23" s="77" t="s">
        <v>204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215</v>
      </c>
      <c r="V23" s="10" t="s">
        <v>247</v>
      </c>
      <c r="W23" s="26"/>
      <c r="X23" s="11"/>
      <c r="Y23" s="17" t="s">
        <v>50</v>
      </c>
      <c r="Z23" s="1"/>
      <c r="AA23" s="11"/>
    </row>
    <row r="24" spans="2:27" ht="26.25" customHeight="1">
      <c r="D24" s="85" t="s">
        <v>135</v>
      </c>
      <c r="E24" s="86">
        <v>5.25</v>
      </c>
      <c r="F24" s="24"/>
      <c r="G24" s="77">
        <v>22</v>
      </c>
      <c r="H24" s="148">
        <v>15</v>
      </c>
      <c r="K24" s="31" t="s">
        <v>44</v>
      </c>
      <c r="L24" s="1" t="s">
        <v>205</v>
      </c>
      <c r="M24" s="30" t="s">
        <v>179</v>
      </c>
      <c r="N24" s="1" t="s">
        <v>85</v>
      </c>
      <c r="O24" s="1">
        <v>2</v>
      </c>
      <c r="P24" s="109" t="s">
        <v>92</v>
      </c>
      <c r="Q24" s="1" t="s">
        <v>56</v>
      </c>
      <c r="R24" s="23" t="s">
        <v>182</v>
      </c>
      <c r="T24" s="10" t="s">
        <v>12</v>
      </c>
      <c r="U24" s="80" t="s">
        <v>216</v>
      </c>
      <c r="V24" s="10" t="s">
        <v>12</v>
      </c>
      <c r="W24" s="26" t="s">
        <v>134</v>
      </c>
      <c r="X24" s="11">
        <v>3</v>
      </c>
      <c r="Y24" s="17" t="s">
        <v>51</v>
      </c>
      <c r="Z24" s="1" t="s">
        <v>122</v>
      </c>
      <c r="AA24" s="11"/>
    </row>
    <row r="25" spans="2:27" ht="14.25" thickBot="1">
      <c r="D25" s="85" t="s">
        <v>133</v>
      </c>
      <c r="E25" s="86"/>
      <c r="F25" s="24"/>
      <c r="G25" s="77">
        <v>23</v>
      </c>
      <c r="H25" s="148">
        <v>15</v>
      </c>
      <c r="K25" s="32" t="s">
        <v>45</v>
      </c>
      <c r="L25" s="43" t="s">
        <v>206</v>
      </c>
      <c r="M25" s="118" t="s">
        <v>179</v>
      </c>
      <c r="N25" s="43"/>
      <c r="O25" s="43"/>
      <c r="P25" s="117" t="s">
        <v>92</v>
      </c>
      <c r="Q25" s="43"/>
      <c r="R25" s="7"/>
      <c r="T25" s="10" t="s">
        <v>13</v>
      </c>
      <c r="U25" s="80" t="s">
        <v>217</v>
      </c>
      <c r="V25" s="10" t="s">
        <v>248</v>
      </c>
      <c r="W25" s="26" t="s">
        <v>134</v>
      </c>
      <c r="X25" s="11">
        <v>1</v>
      </c>
      <c r="Y25" s="17" t="s">
        <v>51</v>
      </c>
      <c r="Z25" s="1" t="s">
        <v>123</v>
      </c>
      <c r="AA25" s="11"/>
    </row>
    <row r="26" spans="2:27" ht="27">
      <c r="D26" s="85" t="s">
        <v>147</v>
      </c>
      <c r="E26" s="86"/>
      <c r="F26" s="24"/>
      <c r="G26" s="77">
        <v>24</v>
      </c>
      <c r="H26" s="148">
        <v>15</v>
      </c>
      <c r="T26" s="10" t="s">
        <v>14</v>
      </c>
      <c r="U26" s="80" t="s">
        <v>218</v>
      </c>
      <c r="V26" s="10" t="s">
        <v>14</v>
      </c>
      <c r="W26" s="26" t="s">
        <v>139</v>
      </c>
      <c r="X26" s="11">
        <v>3</v>
      </c>
      <c r="Y26" s="17" t="s">
        <v>51</v>
      </c>
      <c r="Z26" s="2" t="s">
        <v>119</v>
      </c>
      <c r="AA26" s="23" t="s">
        <v>89</v>
      </c>
    </row>
    <row r="27" spans="2:27" ht="27">
      <c r="D27" s="85" t="s">
        <v>148</v>
      </c>
      <c r="E27" s="86"/>
      <c r="F27" s="24"/>
      <c r="G27" s="77">
        <v>25</v>
      </c>
      <c r="H27" s="148">
        <v>15</v>
      </c>
      <c r="T27" s="10" t="s">
        <v>15</v>
      </c>
      <c r="U27" s="80" t="s">
        <v>219</v>
      </c>
      <c r="V27" s="10" t="s">
        <v>249</v>
      </c>
      <c r="W27" s="26" t="s">
        <v>139</v>
      </c>
      <c r="X27" s="11">
        <v>1</v>
      </c>
      <c r="Y27" s="17" t="s">
        <v>51</v>
      </c>
      <c r="Z27" s="33" t="s">
        <v>90</v>
      </c>
      <c r="AA27" s="23" t="s">
        <v>89</v>
      </c>
    </row>
    <row r="28" spans="2:27" ht="41.25" thickBot="1">
      <c r="D28" s="87" t="s">
        <v>149</v>
      </c>
      <c r="E28" s="88"/>
      <c r="F28" s="24"/>
      <c r="G28" s="77">
        <v>26</v>
      </c>
      <c r="H28" s="148">
        <v>15</v>
      </c>
      <c r="T28" s="55" t="s">
        <v>91</v>
      </c>
      <c r="U28" s="90" t="s">
        <v>220</v>
      </c>
      <c r="V28" s="111" t="s">
        <v>171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48">
        <v>15</v>
      </c>
      <c r="T29" s="34" t="s">
        <v>91</v>
      </c>
      <c r="U29" s="61" t="s">
        <v>220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167</v>
      </c>
      <c r="AA29" s="40" t="s">
        <v>169</v>
      </c>
    </row>
    <row r="30" spans="2:27">
      <c r="G30" s="77">
        <v>28</v>
      </c>
      <c r="H30" s="148">
        <v>15</v>
      </c>
      <c r="T30" s="31" t="s">
        <v>98</v>
      </c>
      <c r="U30" s="80" t="s">
        <v>220</v>
      </c>
      <c r="V30" s="31" t="s">
        <v>98</v>
      </c>
      <c r="W30" s="1" t="s">
        <v>137</v>
      </c>
      <c r="X30" s="29">
        <v>3</v>
      </c>
      <c r="Y30" s="42" t="s">
        <v>51</v>
      </c>
      <c r="Z30" s="30" t="s">
        <v>124</v>
      </c>
      <c r="AA30" s="44" t="s">
        <v>101</v>
      </c>
    </row>
    <row r="31" spans="2:27">
      <c r="G31" s="77">
        <v>31</v>
      </c>
      <c r="H31" s="148">
        <v>15</v>
      </c>
      <c r="T31" s="31" t="s">
        <v>99</v>
      </c>
      <c r="U31" s="80" t="s">
        <v>220</v>
      </c>
      <c r="V31" s="31" t="s">
        <v>251</v>
      </c>
      <c r="W31" s="1" t="s">
        <v>137</v>
      </c>
      <c r="X31" s="29">
        <v>1</v>
      </c>
      <c r="Y31" s="42" t="s">
        <v>51</v>
      </c>
      <c r="Z31" s="30" t="s">
        <v>114</v>
      </c>
      <c r="AA31" s="44" t="s">
        <v>102</v>
      </c>
    </row>
    <row r="32" spans="2:27">
      <c r="G32" s="77">
        <v>32</v>
      </c>
      <c r="H32" s="148">
        <v>15</v>
      </c>
      <c r="T32" s="31" t="s">
        <v>112</v>
      </c>
      <c r="U32" s="80" t="s">
        <v>220</v>
      </c>
      <c r="V32" s="31" t="s">
        <v>112</v>
      </c>
      <c r="W32" s="1" t="s">
        <v>139</v>
      </c>
      <c r="X32" s="29">
        <v>3</v>
      </c>
      <c r="Y32" s="42" t="s">
        <v>51</v>
      </c>
      <c r="Z32" s="30" t="s">
        <v>121</v>
      </c>
      <c r="AA32" s="44" t="s">
        <v>103</v>
      </c>
    </row>
    <row r="33" spans="7:28">
      <c r="G33" s="77">
        <v>33</v>
      </c>
      <c r="H33" s="148">
        <v>15</v>
      </c>
      <c r="T33" s="31" t="s">
        <v>113</v>
      </c>
      <c r="U33" s="80" t="s">
        <v>220</v>
      </c>
      <c r="V33" s="31" t="s">
        <v>252</v>
      </c>
      <c r="W33" s="1" t="s">
        <v>294</v>
      </c>
      <c r="X33" s="29">
        <v>1</v>
      </c>
      <c r="Y33" s="42" t="s">
        <v>51</v>
      </c>
      <c r="Z33" s="30" t="s">
        <v>120</v>
      </c>
      <c r="AA33" s="44" t="s">
        <v>103</v>
      </c>
    </row>
    <row r="34" spans="7:28" ht="27">
      <c r="G34" s="77">
        <v>34</v>
      </c>
      <c r="H34" s="148">
        <v>15</v>
      </c>
      <c r="T34" s="31" t="s">
        <v>104</v>
      </c>
      <c r="U34" s="80" t="s">
        <v>220</v>
      </c>
      <c r="V34" s="31" t="s">
        <v>104</v>
      </c>
      <c r="W34" s="1" t="s">
        <v>108</v>
      </c>
      <c r="X34" s="29">
        <v>3</v>
      </c>
      <c r="Y34" s="42" t="s">
        <v>52</v>
      </c>
      <c r="Z34" s="33" t="s">
        <v>115</v>
      </c>
      <c r="AA34" s="11" t="s">
        <v>107</v>
      </c>
    </row>
    <row r="35" spans="7:28" ht="27">
      <c r="G35" s="77">
        <v>35</v>
      </c>
      <c r="H35" s="148">
        <v>15</v>
      </c>
      <c r="T35" s="34" t="s">
        <v>105</v>
      </c>
      <c r="U35" s="91" t="s">
        <v>220</v>
      </c>
      <c r="V35" s="34" t="s">
        <v>253</v>
      </c>
      <c r="W35" s="48"/>
      <c r="X35" s="37"/>
      <c r="Y35" s="41" t="s">
        <v>52</v>
      </c>
      <c r="Z35" s="39" t="s">
        <v>115</v>
      </c>
      <c r="AA35" s="35" t="s">
        <v>107</v>
      </c>
    </row>
    <row r="36" spans="7:28">
      <c r="G36" s="77">
        <v>36</v>
      </c>
      <c r="H36" s="148">
        <v>15</v>
      </c>
      <c r="T36" s="34" t="s">
        <v>131</v>
      </c>
      <c r="U36" s="91" t="s">
        <v>221</v>
      </c>
      <c r="V36" s="106" t="s">
        <v>164</v>
      </c>
      <c r="W36" s="36" t="s">
        <v>140</v>
      </c>
      <c r="X36" s="37">
        <v>3</v>
      </c>
      <c r="Y36" s="38" t="s">
        <v>52</v>
      </c>
      <c r="Z36" s="116" t="s">
        <v>183</v>
      </c>
      <c r="AA36" s="40"/>
      <c r="AB36" s="45"/>
    </row>
    <row r="37" spans="7:28">
      <c r="G37" s="77">
        <v>37</v>
      </c>
      <c r="H37" s="148">
        <v>15</v>
      </c>
      <c r="T37" s="31" t="s">
        <v>163</v>
      </c>
      <c r="U37" s="80" t="s">
        <v>222</v>
      </c>
      <c r="V37" s="106" t="s">
        <v>258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48">
        <v>15</v>
      </c>
      <c r="T38" s="49" t="s">
        <v>161</v>
      </c>
      <c r="U38" s="81" t="s">
        <v>223</v>
      </c>
      <c r="V38" s="110" t="s">
        <v>165</v>
      </c>
      <c r="W38" s="3" t="s">
        <v>140</v>
      </c>
      <c r="X38" s="9">
        <v>1</v>
      </c>
      <c r="Y38" s="16" t="s">
        <v>52</v>
      </c>
      <c r="Z38" s="3" t="s">
        <v>56</v>
      </c>
      <c r="AA38" s="9"/>
    </row>
    <row r="39" spans="7:28" ht="26.25" customHeight="1">
      <c r="G39" s="77">
        <v>39</v>
      </c>
      <c r="H39" s="148">
        <v>15</v>
      </c>
      <c r="T39" s="31" t="s">
        <v>162</v>
      </c>
      <c r="U39" s="77" t="s">
        <v>224</v>
      </c>
      <c r="V39" s="110" t="s">
        <v>257</v>
      </c>
      <c r="W39" s="1"/>
      <c r="X39" s="1"/>
      <c r="Y39" s="16" t="s">
        <v>52</v>
      </c>
      <c r="Z39" s="1"/>
      <c r="AA39" s="11"/>
    </row>
    <row r="40" spans="7:28" ht="27" customHeight="1">
      <c r="G40" s="77">
        <v>40</v>
      </c>
      <c r="H40" s="148">
        <v>15</v>
      </c>
      <c r="T40" s="131" t="s">
        <v>44</v>
      </c>
      <c r="U40" s="131" t="s">
        <v>225</v>
      </c>
      <c r="V40" s="131" t="s">
        <v>179</v>
      </c>
      <c r="W40" s="131" t="s">
        <v>141</v>
      </c>
      <c r="X40" s="131">
        <v>1</v>
      </c>
      <c r="Y40" s="132" t="s">
        <v>52</v>
      </c>
      <c r="Z40" s="131" t="s">
        <v>56</v>
      </c>
      <c r="AA40" s="133" t="s">
        <v>182</v>
      </c>
    </row>
    <row r="41" spans="7:28" ht="13.5" customHeight="1">
      <c r="G41" s="77">
        <v>41</v>
      </c>
      <c r="H41" s="148">
        <v>15</v>
      </c>
      <c r="T41" s="131" t="s">
        <v>45</v>
      </c>
      <c r="U41" s="131" t="s">
        <v>226</v>
      </c>
      <c r="V41" s="131" t="s">
        <v>256</v>
      </c>
      <c r="W41" s="131"/>
      <c r="X41" s="131"/>
      <c r="Y41" s="132" t="s">
        <v>52</v>
      </c>
      <c r="Z41" s="131"/>
      <c r="AA41" s="131"/>
    </row>
    <row r="42" spans="7:28" ht="13.5" customHeight="1">
      <c r="G42" s="77">
        <v>42</v>
      </c>
      <c r="H42" s="148">
        <v>3.75</v>
      </c>
      <c r="T42" s="30" t="s">
        <v>44</v>
      </c>
      <c r="U42" s="1" t="s">
        <v>225</v>
      </c>
      <c r="V42" s="1" t="s">
        <v>180</v>
      </c>
      <c r="W42" s="1" t="s">
        <v>140</v>
      </c>
      <c r="X42" s="1">
        <v>2</v>
      </c>
      <c r="Y42" s="16" t="s">
        <v>52</v>
      </c>
      <c r="Z42" s="1" t="s">
        <v>56</v>
      </c>
      <c r="AA42" s="1"/>
    </row>
    <row r="43" spans="7:28">
      <c r="T43" s="30" t="s">
        <v>45</v>
      </c>
      <c r="U43" s="1" t="s">
        <v>226</v>
      </c>
      <c r="V43" s="1" t="s">
        <v>254</v>
      </c>
      <c r="W43" s="1"/>
      <c r="X43" s="1"/>
      <c r="Y43" s="16" t="s">
        <v>52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A96"/>
  <sheetViews>
    <sheetView tabSelected="1" view="pageBreakPreview" topLeftCell="A46" zoomScaleNormal="100" workbookViewId="0">
      <selection activeCell="P52" sqref="P52:R52"/>
    </sheetView>
  </sheetViews>
  <sheetFormatPr defaultRowHeight="14.25"/>
  <cols>
    <col min="1" max="1" width="5.375" style="112" customWidth="1"/>
    <col min="2" max="6" width="1.75" style="112" customWidth="1"/>
    <col min="7" max="7" width="1.75" style="119" customWidth="1"/>
    <col min="8" max="10" width="1.75" style="112" customWidth="1"/>
    <col min="11" max="11" width="17.625" style="112" customWidth="1"/>
    <col min="12" max="12" width="7.5" style="112" customWidth="1"/>
    <col min="13" max="13" width="5.5" style="112" customWidth="1"/>
    <col min="14" max="14" width="6.375" style="112" customWidth="1"/>
    <col min="15" max="15" width="8.875" style="112" customWidth="1"/>
    <col min="16" max="16" width="3.75" style="112" customWidth="1"/>
    <col min="17" max="17" width="13.625" style="112" customWidth="1"/>
    <col min="18" max="18" width="16" style="112" customWidth="1"/>
    <col min="19" max="19" width="2.5" style="112" customWidth="1"/>
    <col min="20" max="20" width="6.5" style="112" customWidth="1"/>
    <col min="21" max="21" width="6.625" style="112" customWidth="1"/>
    <col min="22" max="16384" width="9" style="112"/>
  </cols>
  <sheetData>
    <row r="1" spans="1:27" customFormat="1" ht="15" customHeight="1">
      <c r="A1" s="192"/>
      <c r="B1" s="193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27" customFormat="1" ht="17.100000000000001" customHeight="1">
      <c r="A2" s="192"/>
      <c r="B2" s="194"/>
      <c r="C2" s="160"/>
      <c r="D2" s="160"/>
      <c r="E2" s="160"/>
      <c r="F2" s="160"/>
      <c r="G2" s="160"/>
      <c r="H2" s="160"/>
      <c r="I2" s="160"/>
      <c r="J2" s="160"/>
      <c r="K2" s="160"/>
      <c r="L2" s="160"/>
      <c r="O2" s="112"/>
      <c r="P2" s="112"/>
      <c r="Q2" s="234" t="s">
        <v>404</v>
      </c>
      <c r="R2" s="235"/>
    </row>
    <row r="3" spans="1:27" customFormat="1" ht="21" customHeight="1">
      <c r="A3" s="300" t="s">
        <v>355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</row>
    <row r="4" spans="1:27" customFormat="1" ht="27" customHeight="1">
      <c r="A4" s="195"/>
      <c r="B4" s="216"/>
      <c r="C4" s="236" t="s">
        <v>391</v>
      </c>
      <c r="D4" s="237"/>
      <c r="E4" s="237"/>
      <c r="F4" s="237"/>
      <c r="G4" s="237"/>
      <c r="H4" s="237"/>
      <c r="I4" s="237"/>
      <c r="J4" s="237"/>
      <c r="K4" s="238"/>
      <c r="L4" s="239"/>
      <c r="M4" s="195"/>
      <c r="N4" s="237"/>
      <c r="O4" s="240" t="s">
        <v>389</v>
      </c>
      <c r="P4" s="299"/>
      <c r="Q4" s="299"/>
      <c r="R4" s="299"/>
      <c r="S4" s="195"/>
    </row>
    <row r="5" spans="1:27" ht="27.75" customHeight="1">
      <c r="B5" s="296"/>
      <c r="C5" s="297"/>
      <c r="D5" s="297"/>
      <c r="E5" s="297"/>
      <c r="F5" s="297"/>
      <c r="G5" s="297"/>
      <c r="H5" s="297"/>
      <c r="I5" s="297"/>
      <c r="J5" s="297"/>
      <c r="K5" s="297"/>
      <c r="L5" s="296"/>
      <c r="M5" s="298"/>
      <c r="N5" s="241"/>
      <c r="O5" s="242" t="s">
        <v>388</v>
      </c>
      <c r="P5" s="243"/>
      <c r="Q5" s="244"/>
      <c r="R5" s="244"/>
    </row>
    <row r="6" spans="1:27" ht="6" customHeight="1">
      <c r="B6" s="229"/>
      <c r="C6" s="230"/>
      <c r="D6" s="230"/>
      <c r="E6" s="230"/>
      <c r="F6" s="230"/>
      <c r="G6" s="230"/>
      <c r="H6" s="230"/>
      <c r="I6" s="230"/>
      <c r="J6" s="230"/>
      <c r="K6" s="230"/>
      <c r="L6" s="229"/>
      <c r="M6" s="231"/>
      <c r="N6" s="229"/>
      <c r="O6" s="215"/>
      <c r="P6" s="232"/>
      <c r="Q6" s="233"/>
      <c r="R6" s="233"/>
    </row>
    <row r="7" spans="1:27" ht="19.5" customHeight="1"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209"/>
      <c r="M7" s="210"/>
      <c r="N7" s="245"/>
      <c r="O7" s="246" t="s">
        <v>390</v>
      </c>
      <c r="P7" s="247" t="str">
        <f>U7&amp;"　　　　　㊞"</f>
        <v>　　　　　㊞</v>
      </c>
      <c r="Q7" s="248"/>
      <c r="R7" s="249"/>
      <c r="S7" s="226"/>
      <c r="U7" s="204"/>
      <c r="V7" s="204"/>
      <c r="W7" s="204"/>
      <c r="X7" s="204"/>
      <c r="Y7" s="204"/>
      <c r="Z7" s="204"/>
      <c r="AA7" s="204"/>
    </row>
    <row r="8" spans="1:27" ht="16.7" customHeight="1">
      <c r="B8" s="207"/>
      <c r="C8" s="207"/>
      <c r="D8" s="207"/>
      <c r="E8" s="207"/>
      <c r="F8" s="207"/>
      <c r="G8" s="207"/>
      <c r="H8" s="207"/>
      <c r="I8" s="207"/>
      <c r="J8" s="207"/>
      <c r="K8" s="208"/>
      <c r="L8" s="209"/>
      <c r="M8" s="210"/>
      <c r="N8" s="211"/>
      <c r="O8" s="214"/>
      <c r="P8" s="210"/>
      <c r="Q8" s="212"/>
      <c r="R8" s="213"/>
      <c r="U8" s="204"/>
      <c r="V8" s="204"/>
      <c r="W8" s="204"/>
      <c r="X8" s="204"/>
      <c r="Y8" s="204"/>
      <c r="Z8" s="204"/>
      <c r="AA8" s="204"/>
    </row>
    <row r="9" spans="1:27" ht="16.7" customHeight="1">
      <c r="B9" s="292" t="s">
        <v>356</v>
      </c>
      <c r="C9" s="293"/>
      <c r="D9" s="293"/>
      <c r="E9" s="293"/>
      <c r="F9" s="293"/>
      <c r="G9" s="293"/>
      <c r="H9" s="293"/>
      <c r="I9" s="293"/>
      <c r="J9" s="293"/>
      <c r="K9" s="293"/>
      <c r="L9" s="294" t="s">
        <v>357</v>
      </c>
      <c r="M9" s="295"/>
      <c r="N9" s="206" t="s">
        <v>176</v>
      </c>
      <c r="O9" s="292" t="s">
        <v>358</v>
      </c>
      <c r="P9" s="293"/>
      <c r="Q9" s="206" t="s">
        <v>359</v>
      </c>
      <c r="R9" s="206" t="s">
        <v>360</v>
      </c>
      <c r="U9" s="204"/>
      <c r="V9" s="204"/>
      <c r="W9" s="204"/>
      <c r="X9" s="204"/>
      <c r="Y9" s="204"/>
      <c r="Z9" s="204"/>
      <c r="AA9" s="204"/>
    </row>
    <row r="10" spans="1:27" ht="16.7" customHeight="1">
      <c r="B10" s="196" t="str">
        <f t="shared" ref="B10:B47" si="0">IF($Z10=0,IF($U10="","",IF($U10="共通仮設費","直接工事費",$U10)),"")</f>
        <v/>
      </c>
      <c r="C10" s="197" t="str">
        <f t="shared" ref="C10:C47" si="1">IF($Z10=1,IF($U10="","",$U10),"")</f>
        <v/>
      </c>
      <c r="D10" s="197" t="str">
        <f t="shared" ref="D10:D47" si="2">IF($Z10=2,IF($U10="","",$U10),"")</f>
        <v/>
      </c>
      <c r="E10" s="197" t="str">
        <f t="shared" ref="E10:E47" si="3">IF($Z10=3,IF($U10="","",$U10),"")</f>
        <v/>
      </c>
      <c r="F10" s="197" t="str">
        <f t="shared" ref="F10:F47" si="4">IF($Z10=4,IF($U10="","",$U10),"")</f>
        <v/>
      </c>
      <c r="G10" s="197" t="str">
        <f t="shared" ref="G10:G47" si="5">IF($Z10=5,IF($U10="","",$U10),"")</f>
        <v/>
      </c>
      <c r="H10" s="197" t="str">
        <f t="shared" ref="H10:H47" si="6">IF($Z10=6,IF($U10="","",$U10),"")</f>
        <v/>
      </c>
      <c r="I10" s="197" t="str">
        <f t="shared" ref="I10:I47" si="7">IF($Z10=7,IF($U10="","",$U10),"")</f>
        <v/>
      </c>
      <c r="J10" s="197" t="str">
        <f t="shared" ref="J10:J47" si="8">IF($Z10=8,IF($U10="","",$U10),"")</f>
        <v/>
      </c>
      <c r="K10" s="198"/>
      <c r="L10" s="199" t="str">
        <f t="shared" ref="L10" si="9">IF(AND(W10&lt;&gt;"",Z10=4),IF(INT(W10),INT(W10),"0"),"")</f>
        <v/>
      </c>
      <c r="M10" s="200" t="str">
        <f t="shared" ref="M10" si="10">+IF(AND(W10&lt;&gt;"",Z10=4),IF(W10-INT(W10),W10-INT(W10),""),"")</f>
        <v/>
      </c>
      <c r="N10" s="201" t="str">
        <f t="shared" ref="N10" si="11">IF(Z10=4,IF(Y10="","",Y10),"")</f>
        <v/>
      </c>
      <c r="O10" s="199" t="str">
        <f t="shared" ref="O10" si="12">IF(OR(X10="",AA10&lt;&gt;0,Y10="式"),"",IF(INT(X10),INT(X10),"0"))</f>
        <v/>
      </c>
      <c r="P10" s="200" t="str">
        <f t="shared" ref="P10" si="13">+IF(OR(X10="",AA10&lt;&gt;0,Y10="式"),"",IF(X10-INT(X10),X10-INT(X10),""))</f>
        <v/>
      </c>
      <c r="Q10" s="202" t="str">
        <f t="shared" ref="Q10" si="14">IF(U10="共通仮設費",$A$1,IF(AB10="","",AB10))</f>
        <v/>
      </c>
      <c r="R10" s="203"/>
      <c r="U10" s="204"/>
      <c r="V10" s="204"/>
      <c r="W10" s="204"/>
      <c r="X10" s="204"/>
      <c r="Y10" s="204"/>
      <c r="Z10" s="204"/>
      <c r="AA10" s="204"/>
    </row>
    <row r="11" spans="1:27" ht="16.7" customHeight="1">
      <c r="B11" s="196" t="str">
        <f t="shared" si="0"/>
        <v/>
      </c>
      <c r="C11" s="197" t="str">
        <f t="shared" si="1"/>
        <v/>
      </c>
      <c r="D11" s="197" t="str">
        <f t="shared" si="2"/>
        <v/>
      </c>
      <c r="E11" s="197" t="str">
        <f t="shared" si="3"/>
        <v/>
      </c>
      <c r="F11" s="197" t="str">
        <f t="shared" si="4"/>
        <v/>
      </c>
      <c r="G11" s="197" t="str">
        <f t="shared" si="5"/>
        <v/>
      </c>
      <c r="H11" s="197" t="str">
        <f t="shared" si="6"/>
        <v/>
      </c>
      <c r="I11" s="197" t="str">
        <f t="shared" si="7"/>
        <v/>
      </c>
      <c r="J11" s="197" t="str">
        <f t="shared" si="8"/>
        <v/>
      </c>
      <c r="K11" s="198"/>
      <c r="L11" s="199" t="str">
        <f t="shared" ref="L11:L47" si="15">IF(AND(W11&lt;&gt;"",Z11=4),IF(INT(W11),INT(W11),"0"),"")</f>
        <v/>
      </c>
      <c r="M11" s="200" t="str">
        <f t="shared" ref="M11:M47" si="16">+IF(AND(W11&lt;&gt;"",Z11=4),IF(W11-INT(W11),W11-INT(W11),""),"")</f>
        <v/>
      </c>
      <c r="N11" s="201" t="str">
        <f t="shared" ref="N11:N47" si="17">IF(Z11=4,IF(Y11="","",Y11),"")</f>
        <v/>
      </c>
      <c r="O11" s="199" t="str">
        <f t="shared" ref="O11:O47" si="18">IF(OR(X11="",AA11&lt;&gt;0,Y11="式"),"",IF(INT(X11),INT(X11),"0"))</f>
        <v/>
      </c>
      <c r="P11" s="200" t="str">
        <f t="shared" ref="P11:P47" si="19">+IF(OR(X11="",AA11&lt;&gt;0,Y11="式"),"",IF(X11-INT(X11),X11-INT(X11),""))</f>
        <v/>
      </c>
      <c r="Q11" s="202" t="str">
        <f t="shared" ref="Q11:Q47" si="20">IF(U11="共通仮設費",$A$1,IF(AB11="","",AB11))</f>
        <v/>
      </c>
      <c r="R11" s="203"/>
      <c r="U11" s="204"/>
      <c r="V11" s="204"/>
      <c r="W11" s="204"/>
      <c r="X11" s="204"/>
      <c r="Y11" s="204"/>
      <c r="Z11" s="204"/>
      <c r="AA11" s="204"/>
    </row>
    <row r="12" spans="1:27" ht="16.7" customHeight="1">
      <c r="B12" s="196" t="str">
        <f t="shared" si="0"/>
        <v/>
      </c>
      <c r="C12" s="197" t="str">
        <f t="shared" si="1"/>
        <v/>
      </c>
      <c r="D12" s="197" t="str">
        <f t="shared" si="2"/>
        <v/>
      </c>
      <c r="E12" s="197" t="str">
        <f t="shared" si="3"/>
        <v/>
      </c>
      <c r="F12" s="197" t="str">
        <f t="shared" si="4"/>
        <v/>
      </c>
      <c r="G12" s="197" t="str">
        <f t="shared" si="5"/>
        <v/>
      </c>
      <c r="H12" s="197" t="str">
        <f t="shared" si="6"/>
        <v/>
      </c>
      <c r="I12" s="197" t="str">
        <f t="shared" si="7"/>
        <v/>
      </c>
      <c r="J12" s="197" t="str">
        <f t="shared" si="8"/>
        <v/>
      </c>
      <c r="K12" s="198"/>
      <c r="L12" s="199" t="str">
        <f t="shared" si="15"/>
        <v/>
      </c>
      <c r="M12" s="200" t="str">
        <f t="shared" si="16"/>
        <v/>
      </c>
      <c r="N12" s="201" t="str">
        <f t="shared" si="17"/>
        <v/>
      </c>
      <c r="O12" s="199" t="str">
        <f t="shared" si="18"/>
        <v/>
      </c>
      <c r="P12" s="200" t="str">
        <f t="shared" si="19"/>
        <v/>
      </c>
      <c r="Q12" s="202" t="str">
        <f t="shared" si="20"/>
        <v/>
      </c>
      <c r="R12" s="203"/>
      <c r="U12" s="204"/>
      <c r="V12" s="204"/>
      <c r="W12" s="204"/>
      <c r="X12" s="204"/>
      <c r="Y12" s="204"/>
      <c r="Z12" s="204"/>
      <c r="AA12" s="204"/>
    </row>
    <row r="13" spans="1:27" ht="16.7" customHeight="1">
      <c r="B13" s="196" t="str">
        <f t="shared" si="0"/>
        <v/>
      </c>
      <c r="C13" s="197" t="str">
        <f t="shared" si="1"/>
        <v/>
      </c>
      <c r="D13" s="197" t="str">
        <f t="shared" si="2"/>
        <v/>
      </c>
      <c r="E13" s="197" t="str">
        <f t="shared" si="3"/>
        <v/>
      </c>
      <c r="F13" s="197" t="str">
        <f t="shared" si="4"/>
        <v/>
      </c>
      <c r="G13" s="197" t="str">
        <f t="shared" si="5"/>
        <v/>
      </c>
      <c r="H13" s="197" t="str">
        <f t="shared" si="6"/>
        <v/>
      </c>
      <c r="I13" s="197" t="str">
        <f t="shared" si="7"/>
        <v/>
      </c>
      <c r="J13" s="197" t="str">
        <f t="shared" si="8"/>
        <v/>
      </c>
      <c r="K13" s="198"/>
      <c r="L13" s="199" t="str">
        <f t="shared" si="15"/>
        <v/>
      </c>
      <c r="M13" s="200" t="str">
        <f t="shared" si="16"/>
        <v/>
      </c>
      <c r="N13" s="201" t="str">
        <f t="shared" si="17"/>
        <v/>
      </c>
      <c r="O13" s="199" t="str">
        <f t="shared" si="18"/>
        <v/>
      </c>
      <c r="P13" s="200" t="str">
        <f t="shared" si="19"/>
        <v/>
      </c>
      <c r="Q13" s="202" t="str">
        <f t="shared" si="20"/>
        <v/>
      </c>
      <c r="R13" s="203"/>
      <c r="U13" s="204"/>
      <c r="V13" s="204"/>
      <c r="W13" s="204"/>
      <c r="X13" s="204"/>
      <c r="Y13" s="204"/>
      <c r="Z13" s="204"/>
      <c r="AA13" s="204"/>
    </row>
    <row r="14" spans="1:27" ht="16.7" customHeight="1">
      <c r="B14" s="196" t="str">
        <f t="shared" si="0"/>
        <v/>
      </c>
      <c r="C14" s="197" t="str">
        <f t="shared" si="1"/>
        <v/>
      </c>
      <c r="D14" s="197" t="str">
        <f t="shared" si="2"/>
        <v/>
      </c>
      <c r="E14" s="197" t="str">
        <f t="shared" si="3"/>
        <v/>
      </c>
      <c r="F14" s="197" t="str">
        <f t="shared" si="4"/>
        <v/>
      </c>
      <c r="G14" s="197" t="str">
        <f t="shared" si="5"/>
        <v/>
      </c>
      <c r="H14" s="197" t="str">
        <f t="shared" si="6"/>
        <v/>
      </c>
      <c r="I14" s="197" t="str">
        <f t="shared" si="7"/>
        <v/>
      </c>
      <c r="J14" s="197" t="str">
        <f t="shared" si="8"/>
        <v/>
      </c>
      <c r="K14" s="198"/>
      <c r="L14" s="199" t="str">
        <f t="shared" si="15"/>
        <v/>
      </c>
      <c r="M14" s="200" t="str">
        <f t="shared" si="16"/>
        <v/>
      </c>
      <c r="N14" s="201" t="str">
        <f t="shared" si="17"/>
        <v/>
      </c>
      <c r="O14" s="199" t="str">
        <f t="shared" si="18"/>
        <v/>
      </c>
      <c r="P14" s="200" t="str">
        <f t="shared" si="19"/>
        <v/>
      </c>
      <c r="Q14" s="202" t="str">
        <f t="shared" si="20"/>
        <v/>
      </c>
      <c r="R14" s="203"/>
      <c r="U14" s="204"/>
      <c r="V14" s="204"/>
      <c r="W14" s="204"/>
      <c r="X14" s="204"/>
      <c r="Y14" s="204"/>
      <c r="Z14" s="204"/>
      <c r="AA14" s="204"/>
    </row>
    <row r="15" spans="1:27" ht="16.7" customHeight="1">
      <c r="B15" s="196" t="str">
        <f t="shared" si="0"/>
        <v/>
      </c>
      <c r="C15" s="197" t="str">
        <f t="shared" si="1"/>
        <v/>
      </c>
      <c r="D15" s="197" t="str">
        <f t="shared" si="2"/>
        <v/>
      </c>
      <c r="E15" s="197" t="str">
        <f t="shared" si="3"/>
        <v/>
      </c>
      <c r="F15" s="197" t="str">
        <f t="shared" si="4"/>
        <v/>
      </c>
      <c r="G15" s="197" t="str">
        <f t="shared" si="5"/>
        <v/>
      </c>
      <c r="H15" s="197" t="str">
        <f t="shared" si="6"/>
        <v/>
      </c>
      <c r="I15" s="197" t="str">
        <f t="shared" si="7"/>
        <v/>
      </c>
      <c r="J15" s="197" t="str">
        <f t="shared" si="8"/>
        <v/>
      </c>
      <c r="K15" s="198"/>
      <c r="L15" s="199" t="str">
        <f t="shared" si="15"/>
        <v/>
      </c>
      <c r="M15" s="200" t="str">
        <f t="shared" si="16"/>
        <v/>
      </c>
      <c r="N15" s="201" t="str">
        <f t="shared" si="17"/>
        <v/>
      </c>
      <c r="O15" s="199" t="str">
        <f t="shared" si="18"/>
        <v/>
      </c>
      <c r="P15" s="200" t="str">
        <f t="shared" si="19"/>
        <v/>
      </c>
      <c r="Q15" s="202" t="str">
        <f t="shared" si="20"/>
        <v/>
      </c>
      <c r="R15" s="203"/>
      <c r="U15" s="204"/>
      <c r="V15" s="204"/>
      <c r="W15" s="204"/>
      <c r="X15" s="204"/>
      <c r="Y15" s="204"/>
      <c r="Z15" s="204"/>
      <c r="AA15" s="204"/>
    </row>
    <row r="16" spans="1:27" ht="16.7" customHeight="1">
      <c r="B16" s="196" t="str">
        <f t="shared" si="0"/>
        <v/>
      </c>
      <c r="C16" s="197" t="str">
        <f t="shared" si="1"/>
        <v/>
      </c>
      <c r="D16" s="197" t="str">
        <f t="shared" si="2"/>
        <v/>
      </c>
      <c r="E16" s="197" t="str">
        <f t="shared" si="3"/>
        <v/>
      </c>
      <c r="F16" s="197" t="str">
        <f t="shared" si="4"/>
        <v/>
      </c>
      <c r="G16" s="197" t="str">
        <f t="shared" si="5"/>
        <v/>
      </c>
      <c r="H16" s="197" t="str">
        <f t="shared" si="6"/>
        <v/>
      </c>
      <c r="I16" s="197" t="str">
        <f t="shared" si="7"/>
        <v/>
      </c>
      <c r="J16" s="197" t="str">
        <f t="shared" si="8"/>
        <v/>
      </c>
      <c r="K16" s="198"/>
      <c r="L16" s="199" t="str">
        <f t="shared" si="15"/>
        <v/>
      </c>
      <c r="M16" s="200" t="str">
        <f t="shared" si="16"/>
        <v/>
      </c>
      <c r="N16" s="201" t="str">
        <f t="shared" si="17"/>
        <v/>
      </c>
      <c r="O16" s="199" t="str">
        <f t="shared" si="18"/>
        <v/>
      </c>
      <c r="P16" s="200" t="str">
        <f t="shared" si="19"/>
        <v/>
      </c>
      <c r="Q16" s="202" t="str">
        <f t="shared" si="20"/>
        <v/>
      </c>
      <c r="R16" s="203"/>
      <c r="U16" s="204"/>
      <c r="V16" s="204"/>
      <c r="W16" s="204"/>
      <c r="X16" s="204"/>
      <c r="Y16" s="204"/>
      <c r="Z16" s="204"/>
      <c r="AA16" s="204"/>
    </row>
    <row r="17" spans="2:27" ht="16.7" customHeight="1">
      <c r="B17" s="196" t="str">
        <f t="shared" si="0"/>
        <v/>
      </c>
      <c r="C17" s="197" t="str">
        <f t="shared" si="1"/>
        <v/>
      </c>
      <c r="D17" s="197" t="str">
        <f t="shared" si="2"/>
        <v/>
      </c>
      <c r="E17" s="197" t="str">
        <f t="shared" si="3"/>
        <v/>
      </c>
      <c r="F17" s="197" t="str">
        <f t="shared" si="4"/>
        <v/>
      </c>
      <c r="G17" s="197" t="str">
        <f t="shared" si="5"/>
        <v/>
      </c>
      <c r="H17" s="197" t="str">
        <f t="shared" si="6"/>
        <v/>
      </c>
      <c r="I17" s="197" t="str">
        <f t="shared" si="7"/>
        <v/>
      </c>
      <c r="J17" s="197" t="str">
        <f t="shared" si="8"/>
        <v/>
      </c>
      <c r="K17" s="198"/>
      <c r="L17" s="199" t="str">
        <f t="shared" si="15"/>
        <v/>
      </c>
      <c r="M17" s="200" t="str">
        <f t="shared" si="16"/>
        <v/>
      </c>
      <c r="N17" s="201" t="str">
        <f t="shared" si="17"/>
        <v/>
      </c>
      <c r="O17" s="199" t="str">
        <f t="shared" si="18"/>
        <v/>
      </c>
      <c r="P17" s="200" t="str">
        <f t="shared" si="19"/>
        <v/>
      </c>
      <c r="Q17" s="202" t="str">
        <f t="shared" si="20"/>
        <v/>
      </c>
      <c r="R17" s="203"/>
      <c r="U17" s="204"/>
      <c r="V17" s="204"/>
      <c r="W17" s="204"/>
      <c r="X17" s="204"/>
      <c r="Y17" s="204"/>
      <c r="Z17" s="204"/>
      <c r="AA17" s="204"/>
    </row>
    <row r="18" spans="2:27" s="136" customFormat="1" ht="16.7" customHeight="1">
      <c r="B18" s="196" t="str">
        <f t="shared" si="0"/>
        <v/>
      </c>
      <c r="C18" s="197" t="str">
        <f t="shared" si="1"/>
        <v/>
      </c>
      <c r="D18" s="197" t="str">
        <f t="shared" si="2"/>
        <v/>
      </c>
      <c r="E18" s="197" t="str">
        <f t="shared" si="3"/>
        <v/>
      </c>
      <c r="F18" s="197" t="str">
        <f t="shared" si="4"/>
        <v/>
      </c>
      <c r="G18" s="197" t="str">
        <f t="shared" si="5"/>
        <v/>
      </c>
      <c r="H18" s="197" t="str">
        <f t="shared" si="6"/>
        <v/>
      </c>
      <c r="I18" s="197" t="str">
        <f t="shared" si="7"/>
        <v/>
      </c>
      <c r="J18" s="197" t="str">
        <f t="shared" si="8"/>
        <v/>
      </c>
      <c r="K18" s="198"/>
      <c r="L18" s="199" t="str">
        <f t="shared" si="15"/>
        <v/>
      </c>
      <c r="M18" s="200" t="str">
        <f t="shared" si="16"/>
        <v/>
      </c>
      <c r="N18" s="201" t="str">
        <f t="shared" si="17"/>
        <v/>
      </c>
      <c r="O18" s="199" t="str">
        <f t="shared" si="18"/>
        <v/>
      </c>
      <c r="P18" s="200" t="str">
        <f t="shared" si="19"/>
        <v/>
      </c>
      <c r="Q18" s="202" t="str">
        <f t="shared" si="20"/>
        <v/>
      </c>
      <c r="R18" s="203"/>
      <c r="U18" s="204"/>
      <c r="V18" s="204"/>
      <c r="W18" s="204"/>
      <c r="X18" s="204"/>
      <c r="Y18" s="204"/>
      <c r="Z18" s="204"/>
      <c r="AA18" s="204"/>
    </row>
    <row r="19" spans="2:27" s="136" customFormat="1" ht="16.7" customHeight="1">
      <c r="B19" s="196" t="str">
        <f t="shared" si="0"/>
        <v/>
      </c>
      <c r="C19" s="197" t="str">
        <f t="shared" si="1"/>
        <v/>
      </c>
      <c r="D19" s="197" t="str">
        <f t="shared" si="2"/>
        <v/>
      </c>
      <c r="E19" s="197" t="str">
        <f t="shared" si="3"/>
        <v/>
      </c>
      <c r="F19" s="197" t="str">
        <f t="shared" si="4"/>
        <v/>
      </c>
      <c r="G19" s="197" t="str">
        <f t="shared" si="5"/>
        <v/>
      </c>
      <c r="H19" s="197" t="str">
        <f t="shared" si="6"/>
        <v/>
      </c>
      <c r="I19" s="197" t="str">
        <f t="shared" si="7"/>
        <v/>
      </c>
      <c r="J19" s="197" t="str">
        <f t="shared" si="8"/>
        <v/>
      </c>
      <c r="K19" s="198"/>
      <c r="L19" s="199" t="str">
        <f t="shared" si="15"/>
        <v/>
      </c>
      <c r="M19" s="200" t="str">
        <f t="shared" si="16"/>
        <v/>
      </c>
      <c r="N19" s="201" t="str">
        <f t="shared" si="17"/>
        <v/>
      </c>
      <c r="O19" s="199" t="str">
        <f t="shared" si="18"/>
        <v/>
      </c>
      <c r="P19" s="200" t="str">
        <f t="shared" si="19"/>
        <v/>
      </c>
      <c r="Q19" s="202" t="str">
        <f t="shared" si="20"/>
        <v/>
      </c>
      <c r="R19" s="203"/>
      <c r="U19" s="204"/>
      <c r="V19" s="204"/>
      <c r="W19" s="204"/>
      <c r="X19" s="204"/>
      <c r="Y19" s="204"/>
      <c r="Z19" s="204"/>
      <c r="AA19" s="204"/>
    </row>
    <row r="20" spans="2:27" s="136" customFormat="1" ht="16.7" customHeight="1">
      <c r="B20" s="196" t="str">
        <f t="shared" si="0"/>
        <v/>
      </c>
      <c r="C20" s="197" t="str">
        <f t="shared" si="1"/>
        <v/>
      </c>
      <c r="D20" s="197" t="str">
        <f t="shared" si="2"/>
        <v/>
      </c>
      <c r="E20" s="197" t="str">
        <f t="shared" si="3"/>
        <v/>
      </c>
      <c r="F20" s="197" t="str">
        <f t="shared" si="4"/>
        <v/>
      </c>
      <c r="G20" s="197" t="str">
        <f t="shared" si="5"/>
        <v/>
      </c>
      <c r="H20" s="197" t="str">
        <f t="shared" si="6"/>
        <v/>
      </c>
      <c r="I20" s="197" t="str">
        <f t="shared" si="7"/>
        <v/>
      </c>
      <c r="J20" s="197" t="str">
        <f t="shared" si="8"/>
        <v/>
      </c>
      <c r="K20" s="198"/>
      <c r="L20" s="199" t="str">
        <f t="shared" si="15"/>
        <v/>
      </c>
      <c r="M20" s="200" t="str">
        <f t="shared" si="16"/>
        <v/>
      </c>
      <c r="N20" s="201" t="str">
        <f t="shared" si="17"/>
        <v/>
      </c>
      <c r="O20" s="199" t="str">
        <f t="shared" si="18"/>
        <v/>
      </c>
      <c r="P20" s="200" t="str">
        <f t="shared" si="19"/>
        <v/>
      </c>
      <c r="Q20" s="202" t="str">
        <f t="shared" si="20"/>
        <v/>
      </c>
      <c r="R20" s="203"/>
      <c r="U20" s="204"/>
      <c r="V20" s="204"/>
      <c r="W20" s="204"/>
      <c r="X20" s="204"/>
      <c r="Y20" s="204"/>
      <c r="Z20" s="204"/>
      <c r="AA20" s="204"/>
    </row>
    <row r="21" spans="2:27" s="136" customFormat="1" ht="16.7" customHeight="1">
      <c r="B21" s="196" t="str">
        <f t="shared" si="0"/>
        <v/>
      </c>
      <c r="C21" s="197" t="str">
        <f t="shared" si="1"/>
        <v/>
      </c>
      <c r="D21" s="197" t="str">
        <f t="shared" si="2"/>
        <v/>
      </c>
      <c r="E21" s="197" t="str">
        <f t="shared" si="3"/>
        <v/>
      </c>
      <c r="F21" s="197" t="str">
        <f t="shared" si="4"/>
        <v/>
      </c>
      <c r="G21" s="197" t="str">
        <f t="shared" si="5"/>
        <v/>
      </c>
      <c r="H21" s="197" t="str">
        <f t="shared" si="6"/>
        <v/>
      </c>
      <c r="I21" s="197" t="str">
        <f t="shared" si="7"/>
        <v/>
      </c>
      <c r="J21" s="197" t="str">
        <f t="shared" si="8"/>
        <v/>
      </c>
      <c r="K21" s="198"/>
      <c r="L21" s="199" t="str">
        <f t="shared" si="15"/>
        <v/>
      </c>
      <c r="M21" s="200" t="str">
        <f t="shared" si="16"/>
        <v/>
      </c>
      <c r="N21" s="201" t="str">
        <f t="shared" si="17"/>
        <v/>
      </c>
      <c r="O21" s="199" t="str">
        <f t="shared" si="18"/>
        <v/>
      </c>
      <c r="P21" s="200" t="str">
        <f t="shared" si="19"/>
        <v/>
      </c>
      <c r="Q21" s="202" t="str">
        <f t="shared" si="20"/>
        <v/>
      </c>
      <c r="R21" s="203"/>
      <c r="U21" s="204"/>
      <c r="V21" s="204"/>
      <c r="W21" s="204"/>
      <c r="X21" s="204"/>
      <c r="Y21" s="204"/>
      <c r="Z21" s="204"/>
      <c r="AA21" s="204"/>
    </row>
    <row r="22" spans="2:27" s="136" customFormat="1" ht="16.7" customHeight="1">
      <c r="B22" s="196" t="str">
        <f t="shared" si="0"/>
        <v/>
      </c>
      <c r="C22" s="197" t="str">
        <f t="shared" si="1"/>
        <v/>
      </c>
      <c r="D22" s="197" t="str">
        <f t="shared" si="2"/>
        <v/>
      </c>
      <c r="E22" s="197" t="str">
        <f t="shared" si="3"/>
        <v/>
      </c>
      <c r="F22" s="197" t="str">
        <f t="shared" si="4"/>
        <v/>
      </c>
      <c r="G22" s="197" t="str">
        <f t="shared" si="5"/>
        <v/>
      </c>
      <c r="H22" s="197" t="str">
        <f t="shared" si="6"/>
        <v/>
      </c>
      <c r="I22" s="197" t="str">
        <f t="shared" si="7"/>
        <v/>
      </c>
      <c r="J22" s="197" t="str">
        <f t="shared" si="8"/>
        <v/>
      </c>
      <c r="K22" s="198"/>
      <c r="L22" s="199" t="str">
        <f t="shared" si="15"/>
        <v/>
      </c>
      <c r="M22" s="200" t="str">
        <f t="shared" si="16"/>
        <v/>
      </c>
      <c r="N22" s="201" t="str">
        <f t="shared" si="17"/>
        <v/>
      </c>
      <c r="O22" s="199" t="str">
        <f t="shared" si="18"/>
        <v/>
      </c>
      <c r="P22" s="200" t="str">
        <f t="shared" si="19"/>
        <v/>
      </c>
      <c r="Q22" s="202" t="str">
        <f t="shared" si="20"/>
        <v/>
      </c>
      <c r="R22" s="203"/>
      <c r="U22" s="204"/>
      <c r="V22" s="204"/>
      <c r="W22" s="204"/>
      <c r="X22" s="204"/>
      <c r="Y22" s="204"/>
      <c r="Z22" s="204"/>
      <c r="AA22" s="204"/>
    </row>
    <row r="23" spans="2:27" s="136" customFormat="1" ht="16.7" customHeight="1">
      <c r="B23" s="196" t="str">
        <f t="shared" si="0"/>
        <v/>
      </c>
      <c r="C23" s="197" t="str">
        <f t="shared" si="1"/>
        <v/>
      </c>
      <c r="D23" s="197" t="str">
        <f t="shared" si="2"/>
        <v/>
      </c>
      <c r="E23" s="197" t="str">
        <f t="shared" si="3"/>
        <v/>
      </c>
      <c r="F23" s="197" t="str">
        <f t="shared" si="4"/>
        <v/>
      </c>
      <c r="G23" s="197" t="str">
        <f t="shared" si="5"/>
        <v/>
      </c>
      <c r="H23" s="197" t="str">
        <f t="shared" si="6"/>
        <v/>
      </c>
      <c r="I23" s="197" t="str">
        <f t="shared" si="7"/>
        <v/>
      </c>
      <c r="J23" s="197" t="str">
        <f t="shared" si="8"/>
        <v/>
      </c>
      <c r="K23" s="198"/>
      <c r="L23" s="199" t="str">
        <f t="shared" si="15"/>
        <v/>
      </c>
      <c r="M23" s="200" t="str">
        <f t="shared" si="16"/>
        <v/>
      </c>
      <c r="N23" s="201" t="str">
        <f t="shared" si="17"/>
        <v/>
      </c>
      <c r="O23" s="199" t="str">
        <f t="shared" si="18"/>
        <v/>
      </c>
      <c r="P23" s="200" t="str">
        <f t="shared" si="19"/>
        <v/>
      </c>
      <c r="Q23" s="202" t="str">
        <f t="shared" si="20"/>
        <v/>
      </c>
      <c r="R23" s="203"/>
      <c r="U23" s="204"/>
      <c r="V23" s="204"/>
      <c r="W23" s="204"/>
      <c r="X23" s="204"/>
      <c r="Y23" s="204"/>
      <c r="Z23" s="204"/>
      <c r="AA23" s="204"/>
    </row>
    <row r="24" spans="2:27" s="136" customFormat="1" ht="16.7" customHeight="1">
      <c r="B24" s="196" t="str">
        <f t="shared" si="0"/>
        <v/>
      </c>
      <c r="C24" s="197" t="str">
        <f t="shared" si="1"/>
        <v/>
      </c>
      <c r="D24" s="197" t="str">
        <f t="shared" si="2"/>
        <v/>
      </c>
      <c r="E24" s="197" t="str">
        <f t="shared" si="3"/>
        <v/>
      </c>
      <c r="F24" s="197" t="str">
        <f t="shared" si="4"/>
        <v/>
      </c>
      <c r="G24" s="197" t="str">
        <f t="shared" si="5"/>
        <v/>
      </c>
      <c r="H24" s="197" t="str">
        <f t="shared" si="6"/>
        <v/>
      </c>
      <c r="I24" s="197" t="str">
        <f t="shared" si="7"/>
        <v/>
      </c>
      <c r="J24" s="197" t="str">
        <f t="shared" si="8"/>
        <v/>
      </c>
      <c r="K24" s="198"/>
      <c r="L24" s="199" t="str">
        <f t="shared" si="15"/>
        <v/>
      </c>
      <c r="M24" s="200" t="str">
        <f t="shared" si="16"/>
        <v/>
      </c>
      <c r="N24" s="201" t="str">
        <f t="shared" si="17"/>
        <v/>
      </c>
      <c r="O24" s="199" t="str">
        <f t="shared" si="18"/>
        <v/>
      </c>
      <c r="P24" s="200" t="str">
        <f t="shared" si="19"/>
        <v/>
      </c>
      <c r="Q24" s="202" t="str">
        <f t="shared" si="20"/>
        <v/>
      </c>
      <c r="R24" s="203"/>
      <c r="U24" s="204"/>
      <c r="V24" s="204"/>
      <c r="W24" s="204"/>
      <c r="X24" s="204"/>
      <c r="Y24" s="204"/>
      <c r="Z24" s="204"/>
      <c r="AA24" s="204"/>
    </row>
    <row r="25" spans="2:27" s="136" customFormat="1" ht="16.7" customHeight="1">
      <c r="B25" s="196" t="str">
        <f t="shared" si="0"/>
        <v/>
      </c>
      <c r="C25" s="197" t="str">
        <f t="shared" si="1"/>
        <v/>
      </c>
      <c r="D25" s="197" t="str">
        <f t="shared" si="2"/>
        <v/>
      </c>
      <c r="E25" s="197" t="str">
        <f t="shared" si="3"/>
        <v/>
      </c>
      <c r="F25" s="197" t="str">
        <f t="shared" si="4"/>
        <v/>
      </c>
      <c r="G25" s="197" t="str">
        <f t="shared" si="5"/>
        <v/>
      </c>
      <c r="H25" s="197" t="str">
        <f t="shared" si="6"/>
        <v/>
      </c>
      <c r="I25" s="197" t="str">
        <f t="shared" si="7"/>
        <v/>
      </c>
      <c r="J25" s="197" t="str">
        <f t="shared" si="8"/>
        <v/>
      </c>
      <c r="K25" s="198"/>
      <c r="L25" s="199" t="str">
        <f t="shared" si="15"/>
        <v/>
      </c>
      <c r="M25" s="200" t="str">
        <f t="shared" si="16"/>
        <v/>
      </c>
      <c r="N25" s="201" t="str">
        <f t="shared" si="17"/>
        <v/>
      </c>
      <c r="O25" s="199" t="str">
        <f t="shared" si="18"/>
        <v/>
      </c>
      <c r="P25" s="200" t="str">
        <f t="shared" si="19"/>
        <v/>
      </c>
      <c r="Q25" s="202" t="str">
        <f t="shared" si="20"/>
        <v/>
      </c>
      <c r="R25" s="203"/>
      <c r="U25" s="204"/>
      <c r="V25" s="204"/>
      <c r="W25" s="204"/>
      <c r="X25" s="204"/>
      <c r="Y25" s="204"/>
      <c r="Z25" s="204"/>
      <c r="AA25" s="204"/>
    </row>
    <row r="26" spans="2:27" s="136" customFormat="1" ht="16.7" customHeight="1">
      <c r="B26" s="196" t="str">
        <f t="shared" si="0"/>
        <v/>
      </c>
      <c r="C26" s="197" t="str">
        <f t="shared" si="1"/>
        <v/>
      </c>
      <c r="D26" s="197" t="str">
        <f t="shared" si="2"/>
        <v/>
      </c>
      <c r="E26" s="197" t="str">
        <f t="shared" si="3"/>
        <v/>
      </c>
      <c r="F26" s="197" t="str">
        <f t="shared" si="4"/>
        <v/>
      </c>
      <c r="G26" s="197" t="str">
        <f t="shared" si="5"/>
        <v/>
      </c>
      <c r="H26" s="197" t="str">
        <f t="shared" si="6"/>
        <v/>
      </c>
      <c r="I26" s="197" t="str">
        <f t="shared" si="7"/>
        <v/>
      </c>
      <c r="J26" s="197" t="str">
        <f t="shared" si="8"/>
        <v/>
      </c>
      <c r="K26" s="198"/>
      <c r="L26" s="199" t="str">
        <f t="shared" si="15"/>
        <v/>
      </c>
      <c r="M26" s="200" t="str">
        <f t="shared" si="16"/>
        <v/>
      </c>
      <c r="N26" s="201" t="str">
        <f t="shared" si="17"/>
        <v/>
      </c>
      <c r="O26" s="199" t="str">
        <f t="shared" si="18"/>
        <v/>
      </c>
      <c r="P26" s="200" t="str">
        <f t="shared" si="19"/>
        <v/>
      </c>
      <c r="Q26" s="202" t="str">
        <f t="shared" si="20"/>
        <v/>
      </c>
      <c r="R26" s="203"/>
      <c r="U26" s="204"/>
      <c r="V26" s="204"/>
      <c r="W26" s="204"/>
      <c r="X26" s="204"/>
      <c r="Y26" s="204"/>
      <c r="Z26" s="204"/>
      <c r="AA26" s="204"/>
    </row>
    <row r="27" spans="2:27" s="136" customFormat="1" ht="16.7" customHeight="1">
      <c r="B27" s="196" t="str">
        <f t="shared" si="0"/>
        <v/>
      </c>
      <c r="C27" s="197" t="str">
        <f t="shared" si="1"/>
        <v/>
      </c>
      <c r="D27" s="197" t="str">
        <f t="shared" si="2"/>
        <v/>
      </c>
      <c r="E27" s="197" t="str">
        <f t="shared" si="3"/>
        <v/>
      </c>
      <c r="F27" s="197" t="str">
        <f t="shared" si="4"/>
        <v/>
      </c>
      <c r="G27" s="197" t="str">
        <f t="shared" si="5"/>
        <v/>
      </c>
      <c r="H27" s="197" t="str">
        <f t="shared" si="6"/>
        <v/>
      </c>
      <c r="I27" s="197" t="str">
        <f t="shared" si="7"/>
        <v/>
      </c>
      <c r="J27" s="197" t="str">
        <f t="shared" si="8"/>
        <v/>
      </c>
      <c r="K27" s="198"/>
      <c r="L27" s="199" t="str">
        <f t="shared" si="15"/>
        <v/>
      </c>
      <c r="M27" s="200" t="str">
        <f t="shared" si="16"/>
        <v/>
      </c>
      <c r="N27" s="201" t="str">
        <f t="shared" si="17"/>
        <v/>
      </c>
      <c r="O27" s="199" t="str">
        <f t="shared" si="18"/>
        <v/>
      </c>
      <c r="P27" s="200" t="str">
        <f t="shared" si="19"/>
        <v/>
      </c>
      <c r="Q27" s="202" t="str">
        <f t="shared" si="20"/>
        <v/>
      </c>
      <c r="R27" s="203"/>
      <c r="U27" s="204"/>
      <c r="V27" s="204"/>
      <c r="W27" s="204"/>
      <c r="X27" s="204"/>
      <c r="Y27" s="204"/>
      <c r="Z27" s="204"/>
      <c r="AA27" s="204"/>
    </row>
    <row r="28" spans="2:27" s="136" customFormat="1" ht="16.7" customHeight="1">
      <c r="B28" s="196" t="str">
        <f t="shared" si="0"/>
        <v/>
      </c>
      <c r="C28" s="197" t="str">
        <f t="shared" si="1"/>
        <v/>
      </c>
      <c r="D28" s="197" t="str">
        <f t="shared" si="2"/>
        <v/>
      </c>
      <c r="E28" s="197" t="str">
        <f t="shared" si="3"/>
        <v/>
      </c>
      <c r="F28" s="197" t="str">
        <f t="shared" si="4"/>
        <v/>
      </c>
      <c r="G28" s="197" t="str">
        <f t="shared" si="5"/>
        <v/>
      </c>
      <c r="H28" s="197" t="str">
        <f t="shared" si="6"/>
        <v/>
      </c>
      <c r="I28" s="197" t="str">
        <f t="shared" si="7"/>
        <v/>
      </c>
      <c r="J28" s="197" t="str">
        <f t="shared" si="8"/>
        <v/>
      </c>
      <c r="K28" s="198"/>
      <c r="L28" s="199" t="str">
        <f t="shared" si="15"/>
        <v/>
      </c>
      <c r="M28" s="200" t="str">
        <f t="shared" si="16"/>
        <v/>
      </c>
      <c r="N28" s="201" t="str">
        <f t="shared" si="17"/>
        <v/>
      </c>
      <c r="O28" s="199" t="str">
        <f t="shared" si="18"/>
        <v/>
      </c>
      <c r="P28" s="200" t="str">
        <f t="shared" si="19"/>
        <v/>
      </c>
      <c r="Q28" s="202" t="str">
        <f t="shared" si="20"/>
        <v/>
      </c>
      <c r="R28" s="203"/>
      <c r="U28" s="204"/>
      <c r="V28" s="204"/>
      <c r="W28" s="204"/>
      <c r="X28" s="204"/>
      <c r="Y28" s="204"/>
      <c r="Z28" s="204"/>
      <c r="AA28" s="204"/>
    </row>
    <row r="29" spans="2:27" s="136" customFormat="1" ht="16.7" customHeight="1">
      <c r="B29" s="196" t="str">
        <f t="shared" si="0"/>
        <v/>
      </c>
      <c r="C29" s="197" t="str">
        <f t="shared" si="1"/>
        <v/>
      </c>
      <c r="D29" s="197" t="str">
        <f t="shared" si="2"/>
        <v/>
      </c>
      <c r="E29" s="197" t="str">
        <f t="shared" si="3"/>
        <v/>
      </c>
      <c r="F29" s="197" t="str">
        <f t="shared" si="4"/>
        <v/>
      </c>
      <c r="G29" s="197" t="str">
        <f t="shared" si="5"/>
        <v/>
      </c>
      <c r="H29" s="197" t="str">
        <f t="shared" si="6"/>
        <v/>
      </c>
      <c r="I29" s="197" t="str">
        <f t="shared" si="7"/>
        <v/>
      </c>
      <c r="J29" s="197" t="str">
        <f t="shared" si="8"/>
        <v/>
      </c>
      <c r="K29" s="198"/>
      <c r="L29" s="199" t="str">
        <f t="shared" si="15"/>
        <v/>
      </c>
      <c r="M29" s="200" t="str">
        <f t="shared" si="16"/>
        <v/>
      </c>
      <c r="N29" s="201" t="str">
        <f t="shared" si="17"/>
        <v/>
      </c>
      <c r="O29" s="199" t="str">
        <f t="shared" si="18"/>
        <v/>
      </c>
      <c r="P29" s="200" t="str">
        <f t="shared" si="19"/>
        <v/>
      </c>
      <c r="Q29" s="202" t="str">
        <f t="shared" si="20"/>
        <v/>
      </c>
      <c r="R29" s="203"/>
      <c r="U29" s="204"/>
      <c r="V29" s="204"/>
      <c r="W29" s="204"/>
      <c r="X29" s="204"/>
      <c r="Y29" s="204"/>
      <c r="Z29" s="204"/>
      <c r="AA29" s="204"/>
    </row>
    <row r="30" spans="2:27" s="136" customFormat="1" ht="16.7" customHeight="1">
      <c r="B30" s="196" t="str">
        <f t="shared" si="0"/>
        <v/>
      </c>
      <c r="C30" s="197" t="str">
        <f t="shared" si="1"/>
        <v/>
      </c>
      <c r="D30" s="197" t="str">
        <f t="shared" si="2"/>
        <v/>
      </c>
      <c r="E30" s="197" t="str">
        <f t="shared" si="3"/>
        <v/>
      </c>
      <c r="F30" s="197" t="str">
        <f t="shared" si="4"/>
        <v/>
      </c>
      <c r="G30" s="197" t="str">
        <f t="shared" si="5"/>
        <v/>
      </c>
      <c r="H30" s="197" t="str">
        <f t="shared" si="6"/>
        <v/>
      </c>
      <c r="I30" s="197" t="str">
        <f t="shared" si="7"/>
        <v/>
      </c>
      <c r="J30" s="197" t="str">
        <f t="shared" si="8"/>
        <v/>
      </c>
      <c r="K30" s="198"/>
      <c r="L30" s="199" t="str">
        <f t="shared" si="15"/>
        <v/>
      </c>
      <c r="M30" s="200" t="str">
        <f t="shared" si="16"/>
        <v/>
      </c>
      <c r="N30" s="201" t="str">
        <f t="shared" si="17"/>
        <v/>
      </c>
      <c r="O30" s="199" t="str">
        <f t="shared" si="18"/>
        <v/>
      </c>
      <c r="P30" s="200" t="str">
        <f t="shared" si="19"/>
        <v/>
      </c>
      <c r="Q30" s="202" t="str">
        <f t="shared" si="20"/>
        <v/>
      </c>
      <c r="R30" s="203"/>
      <c r="U30" s="204"/>
      <c r="V30" s="204"/>
      <c r="W30" s="204"/>
      <c r="X30" s="204"/>
      <c r="Y30" s="204"/>
      <c r="Z30" s="204"/>
      <c r="AA30" s="204"/>
    </row>
    <row r="31" spans="2:27" s="136" customFormat="1" ht="16.7" customHeight="1">
      <c r="B31" s="196" t="str">
        <f t="shared" si="0"/>
        <v/>
      </c>
      <c r="C31" s="197" t="str">
        <f t="shared" si="1"/>
        <v/>
      </c>
      <c r="D31" s="197" t="str">
        <f t="shared" si="2"/>
        <v/>
      </c>
      <c r="E31" s="197" t="str">
        <f t="shared" si="3"/>
        <v/>
      </c>
      <c r="F31" s="197" t="str">
        <f t="shared" si="4"/>
        <v/>
      </c>
      <c r="G31" s="197" t="str">
        <f t="shared" si="5"/>
        <v/>
      </c>
      <c r="H31" s="197" t="str">
        <f t="shared" si="6"/>
        <v/>
      </c>
      <c r="I31" s="197" t="str">
        <f t="shared" si="7"/>
        <v/>
      </c>
      <c r="J31" s="197" t="str">
        <f t="shared" si="8"/>
        <v/>
      </c>
      <c r="K31" s="198"/>
      <c r="L31" s="199" t="str">
        <f t="shared" si="15"/>
        <v/>
      </c>
      <c r="M31" s="200" t="str">
        <f t="shared" si="16"/>
        <v/>
      </c>
      <c r="N31" s="201" t="str">
        <f t="shared" si="17"/>
        <v/>
      </c>
      <c r="O31" s="199" t="str">
        <f t="shared" si="18"/>
        <v/>
      </c>
      <c r="P31" s="200" t="str">
        <f t="shared" si="19"/>
        <v/>
      </c>
      <c r="Q31" s="202" t="str">
        <f t="shared" si="20"/>
        <v/>
      </c>
      <c r="R31" s="203"/>
      <c r="U31" s="204"/>
      <c r="V31" s="204"/>
      <c r="W31" s="204"/>
      <c r="X31" s="204"/>
      <c r="Y31" s="204"/>
      <c r="Z31" s="204"/>
      <c r="AA31" s="204"/>
    </row>
    <row r="32" spans="2:27" s="136" customFormat="1" ht="16.7" customHeight="1">
      <c r="B32" s="196" t="str">
        <f t="shared" si="0"/>
        <v/>
      </c>
      <c r="C32" s="197" t="str">
        <f t="shared" si="1"/>
        <v/>
      </c>
      <c r="D32" s="197" t="str">
        <f t="shared" si="2"/>
        <v/>
      </c>
      <c r="E32" s="197" t="str">
        <f t="shared" si="3"/>
        <v/>
      </c>
      <c r="F32" s="197" t="str">
        <f t="shared" si="4"/>
        <v/>
      </c>
      <c r="G32" s="197" t="str">
        <f t="shared" si="5"/>
        <v/>
      </c>
      <c r="H32" s="197" t="str">
        <f t="shared" si="6"/>
        <v/>
      </c>
      <c r="I32" s="197" t="str">
        <f t="shared" si="7"/>
        <v/>
      </c>
      <c r="J32" s="197" t="str">
        <f t="shared" si="8"/>
        <v/>
      </c>
      <c r="K32" s="198"/>
      <c r="L32" s="199" t="str">
        <f t="shared" si="15"/>
        <v/>
      </c>
      <c r="M32" s="200" t="str">
        <f t="shared" si="16"/>
        <v/>
      </c>
      <c r="N32" s="201" t="str">
        <f t="shared" si="17"/>
        <v/>
      </c>
      <c r="O32" s="199" t="str">
        <f t="shared" si="18"/>
        <v/>
      </c>
      <c r="P32" s="200" t="str">
        <f t="shared" si="19"/>
        <v/>
      </c>
      <c r="Q32" s="202" t="str">
        <f t="shared" si="20"/>
        <v/>
      </c>
      <c r="R32" s="203"/>
      <c r="U32" s="204"/>
      <c r="V32" s="204"/>
      <c r="W32" s="204"/>
      <c r="X32" s="204"/>
      <c r="Y32" s="204"/>
      <c r="Z32" s="204"/>
      <c r="AA32" s="204"/>
    </row>
    <row r="33" spans="2:27" s="136" customFormat="1" ht="16.7" customHeight="1">
      <c r="B33" s="196" t="str">
        <f t="shared" si="0"/>
        <v/>
      </c>
      <c r="C33" s="197" t="str">
        <f t="shared" si="1"/>
        <v/>
      </c>
      <c r="D33" s="197" t="str">
        <f t="shared" si="2"/>
        <v/>
      </c>
      <c r="E33" s="197" t="str">
        <f t="shared" si="3"/>
        <v/>
      </c>
      <c r="F33" s="197" t="str">
        <f t="shared" si="4"/>
        <v/>
      </c>
      <c r="G33" s="197" t="str">
        <f t="shared" si="5"/>
        <v/>
      </c>
      <c r="H33" s="197" t="str">
        <f t="shared" si="6"/>
        <v/>
      </c>
      <c r="I33" s="197" t="str">
        <f t="shared" si="7"/>
        <v/>
      </c>
      <c r="J33" s="197" t="str">
        <f t="shared" si="8"/>
        <v/>
      </c>
      <c r="K33" s="198"/>
      <c r="L33" s="199" t="str">
        <f t="shared" si="15"/>
        <v/>
      </c>
      <c r="M33" s="200" t="str">
        <f t="shared" si="16"/>
        <v/>
      </c>
      <c r="N33" s="201" t="str">
        <f t="shared" si="17"/>
        <v/>
      </c>
      <c r="O33" s="199" t="str">
        <f t="shared" si="18"/>
        <v/>
      </c>
      <c r="P33" s="200" t="str">
        <f t="shared" si="19"/>
        <v/>
      </c>
      <c r="Q33" s="202" t="str">
        <f t="shared" si="20"/>
        <v/>
      </c>
      <c r="R33" s="203"/>
      <c r="U33" s="204"/>
      <c r="V33" s="204"/>
      <c r="W33" s="204"/>
      <c r="X33" s="204"/>
      <c r="Y33" s="204"/>
      <c r="Z33" s="204"/>
      <c r="AA33" s="204"/>
    </row>
    <row r="34" spans="2:27" s="136" customFormat="1" ht="16.7" customHeight="1">
      <c r="B34" s="196" t="str">
        <f t="shared" si="0"/>
        <v/>
      </c>
      <c r="C34" s="197" t="str">
        <f t="shared" si="1"/>
        <v/>
      </c>
      <c r="D34" s="197" t="str">
        <f t="shared" si="2"/>
        <v/>
      </c>
      <c r="E34" s="197" t="str">
        <f t="shared" si="3"/>
        <v/>
      </c>
      <c r="F34" s="197" t="str">
        <f t="shared" si="4"/>
        <v/>
      </c>
      <c r="G34" s="197" t="str">
        <f t="shared" si="5"/>
        <v/>
      </c>
      <c r="H34" s="197" t="str">
        <f t="shared" si="6"/>
        <v/>
      </c>
      <c r="I34" s="197" t="str">
        <f t="shared" si="7"/>
        <v/>
      </c>
      <c r="J34" s="197" t="str">
        <f t="shared" si="8"/>
        <v/>
      </c>
      <c r="K34" s="198"/>
      <c r="L34" s="199" t="str">
        <f t="shared" si="15"/>
        <v/>
      </c>
      <c r="M34" s="200" t="str">
        <f t="shared" si="16"/>
        <v/>
      </c>
      <c r="N34" s="201" t="str">
        <f t="shared" si="17"/>
        <v/>
      </c>
      <c r="O34" s="199" t="str">
        <f t="shared" si="18"/>
        <v/>
      </c>
      <c r="P34" s="200" t="str">
        <f t="shared" si="19"/>
        <v/>
      </c>
      <c r="Q34" s="202" t="str">
        <f t="shared" si="20"/>
        <v/>
      </c>
      <c r="R34" s="203"/>
      <c r="U34" s="204"/>
      <c r="V34" s="204"/>
      <c r="W34" s="204"/>
      <c r="X34" s="204"/>
      <c r="Y34" s="204"/>
      <c r="Z34" s="204"/>
      <c r="AA34" s="204"/>
    </row>
    <row r="35" spans="2:27" s="136" customFormat="1" ht="16.7" customHeight="1">
      <c r="B35" s="196" t="str">
        <f t="shared" si="0"/>
        <v/>
      </c>
      <c r="C35" s="197" t="str">
        <f t="shared" si="1"/>
        <v/>
      </c>
      <c r="D35" s="197" t="str">
        <f t="shared" si="2"/>
        <v/>
      </c>
      <c r="E35" s="197" t="str">
        <f t="shared" si="3"/>
        <v/>
      </c>
      <c r="F35" s="197" t="str">
        <f t="shared" si="4"/>
        <v/>
      </c>
      <c r="G35" s="197" t="str">
        <f t="shared" si="5"/>
        <v/>
      </c>
      <c r="H35" s="197" t="str">
        <f t="shared" si="6"/>
        <v/>
      </c>
      <c r="I35" s="197" t="str">
        <f t="shared" si="7"/>
        <v/>
      </c>
      <c r="J35" s="197" t="str">
        <f t="shared" si="8"/>
        <v/>
      </c>
      <c r="K35" s="198"/>
      <c r="L35" s="199" t="str">
        <f t="shared" si="15"/>
        <v/>
      </c>
      <c r="M35" s="200" t="str">
        <f t="shared" si="16"/>
        <v/>
      </c>
      <c r="N35" s="201" t="str">
        <f t="shared" si="17"/>
        <v/>
      </c>
      <c r="O35" s="199" t="str">
        <f t="shared" si="18"/>
        <v/>
      </c>
      <c r="P35" s="200" t="str">
        <f t="shared" si="19"/>
        <v/>
      </c>
      <c r="Q35" s="202" t="str">
        <f t="shared" si="20"/>
        <v/>
      </c>
      <c r="R35" s="203"/>
      <c r="U35" s="204"/>
      <c r="V35" s="204"/>
      <c r="W35" s="204"/>
      <c r="X35" s="204"/>
      <c r="Y35" s="204"/>
      <c r="Z35" s="204"/>
      <c r="AA35" s="204"/>
    </row>
    <row r="36" spans="2:27" s="136" customFormat="1" ht="16.7" customHeight="1">
      <c r="B36" s="196" t="str">
        <f t="shared" si="0"/>
        <v/>
      </c>
      <c r="C36" s="197" t="str">
        <f t="shared" si="1"/>
        <v/>
      </c>
      <c r="D36" s="197" t="str">
        <f t="shared" si="2"/>
        <v/>
      </c>
      <c r="E36" s="197" t="str">
        <f t="shared" si="3"/>
        <v/>
      </c>
      <c r="F36" s="197" t="str">
        <f t="shared" si="4"/>
        <v/>
      </c>
      <c r="G36" s="197" t="str">
        <f t="shared" si="5"/>
        <v/>
      </c>
      <c r="H36" s="197" t="str">
        <f t="shared" si="6"/>
        <v/>
      </c>
      <c r="I36" s="197" t="str">
        <f t="shared" si="7"/>
        <v/>
      </c>
      <c r="J36" s="197" t="str">
        <f t="shared" si="8"/>
        <v/>
      </c>
      <c r="K36" s="198"/>
      <c r="L36" s="199" t="str">
        <f t="shared" si="15"/>
        <v/>
      </c>
      <c r="M36" s="200" t="str">
        <f t="shared" si="16"/>
        <v/>
      </c>
      <c r="N36" s="201" t="str">
        <f t="shared" si="17"/>
        <v/>
      </c>
      <c r="O36" s="199" t="str">
        <f t="shared" si="18"/>
        <v/>
      </c>
      <c r="P36" s="200" t="str">
        <f t="shared" si="19"/>
        <v/>
      </c>
      <c r="Q36" s="202" t="str">
        <f t="shared" si="20"/>
        <v/>
      </c>
      <c r="R36" s="203"/>
      <c r="U36" s="204"/>
      <c r="V36" s="204"/>
      <c r="W36" s="204"/>
      <c r="X36" s="204"/>
      <c r="Y36" s="204"/>
      <c r="Z36" s="204"/>
      <c r="AA36" s="204"/>
    </row>
    <row r="37" spans="2:27" s="136" customFormat="1" ht="16.7" customHeight="1">
      <c r="B37" s="196" t="str">
        <f t="shared" si="0"/>
        <v/>
      </c>
      <c r="C37" s="197" t="str">
        <f t="shared" si="1"/>
        <v/>
      </c>
      <c r="D37" s="197" t="str">
        <f t="shared" si="2"/>
        <v/>
      </c>
      <c r="E37" s="197" t="str">
        <f t="shared" si="3"/>
        <v/>
      </c>
      <c r="F37" s="197" t="str">
        <f t="shared" si="4"/>
        <v/>
      </c>
      <c r="G37" s="197" t="str">
        <f t="shared" si="5"/>
        <v/>
      </c>
      <c r="H37" s="197" t="str">
        <f t="shared" si="6"/>
        <v/>
      </c>
      <c r="I37" s="197" t="str">
        <f t="shared" si="7"/>
        <v/>
      </c>
      <c r="J37" s="197" t="str">
        <f t="shared" si="8"/>
        <v/>
      </c>
      <c r="K37" s="198"/>
      <c r="L37" s="199" t="str">
        <f t="shared" si="15"/>
        <v/>
      </c>
      <c r="M37" s="200" t="str">
        <f t="shared" si="16"/>
        <v/>
      </c>
      <c r="N37" s="201" t="str">
        <f t="shared" si="17"/>
        <v/>
      </c>
      <c r="O37" s="199" t="str">
        <f t="shared" si="18"/>
        <v/>
      </c>
      <c r="P37" s="200" t="str">
        <f t="shared" si="19"/>
        <v/>
      </c>
      <c r="Q37" s="202" t="str">
        <f t="shared" si="20"/>
        <v/>
      </c>
      <c r="R37" s="203"/>
      <c r="U37" s="204"/>
      <c r="V37" s="204"/>
      <c r="W37" s="204"/>
      <c r="X37" s="204"/>
      <c r="Y37" s="204"/>
      <c r="Z37" s="204"/>
      <c r="AA37" s="204"/>
    </row>
    <row r="38" spans="2:27" s="136" customFormat="1" ht="16.7" customHeight="1">
      <c r="B38" s="196" t="str">
        <f t="shared" si="0"/>
        <v/>
      </c>
      <c r="C38" s="197" t="str">
        <f t="shared" si="1"/>
        <v/>
      </c>
      <c r="D38" s="197" t="str">
        <f t="shared" si="2"/>
        <v/>
      </c>
      <c r="E38" s="197" t="str">
        <f t="shared" si="3"/>
        <v/>
      </c>
      <c r="F38" s="197" t="str">
        <f t="shared" si="4"/>
        <v/>
      </c>
      <c r="G38" s="197" t="str">
        <f t="shared" si="5"/>
        <v/>
      </c>
      <c r="H38" s="197" t="str">
        <f t="shared" si="6"/>
        <v/>
      </c>
      <c r="I38" s="197" t="str">
        <f t="shared" si="7"/>
        <v/>
      </c>
      <c r="J38" s="197" t="str">
        <f t="shared" si="8"/>
        <v/>
      </c>
      <c r="K38" s="198"/>
      <c r="L38" s="199" t="str">
        <f t="shared" si="15"/>
        <v/>
      </c>
      <c r="M38" s="200" t="str">
        <f t="shared" si="16"/>
        <v/>
      </c>
      <c r="N38" s="201" t="str">
        <f t="shared" si="17"/>
        <v/>
      </c>
      <c r="O38" s="199" t="str">
        <f t="shared" si="18"/>
        <v/>
      </c>
      <c r="P38" s="200" t="str">
        <f t="shared" si="19"/>
        <v/>
      </c>
      <c r="Q38" s="202" t="str">
        <f t="shared" si="20"/>
        <v/>
      </c>
      <c r="R38" s="203"/>
      <c r="U38" s="204"/>
      <c r="V38" s="204"/>
      <c r="W38" s="204"/>
      <c r="X38" s="204"/>
      <c r="Y38" s="204"/>
      <c r="Z38" s="204"/>
      <c r="AA38" s="204"/>
    </row>
    <row r="39" spans="2:27" s="136" customFormat="1" ht="16.7" customHeight="1">
      <c r="B39" s="196" t="str">
        <f t="shared" si="0"/>
        <v/>
      </c>
      <c r="C39" s="197" t="str">
        <f t="shared" si="1"/>
        <v/>
      </c>
      <c r="D39" s="197" t="str">
        <f t="shared" si="2"/>
        <v/>
      </c>
      <c r="E39" s="197" t="str">
        <f t="shared" si="3"/>
        <v/>
      </c>
      <c r="F39" s="197" t="str">
        <f t="shared" si="4"/>
        <v/>
      </c>
      <c r="G39" s="197" t="str">
        <f t="shared" si="5"/>
        <v/>
      </c>
      <c r="H39" s="197" t="str">
        <f t="shared" si="6"/>
        <v/>
      </c>
      <c r="I39" s="197" t="str">
        <f t="shared" si="7"/>
        <v/>
      </c>
      <c r="J39" s="197" t="str">
        <f t="shared" si="8"/>
        <v/>
      </c>
      <c r="K39" s="198"/>
      <c r="L39" s="199" t="str">
        <f t="shared" si="15"/>
        <v/>
      </c>
      <c r="M39" s="200" t="str">
        <f t="shared" si="16"/>
        <v/>
      </c>
      <c r="N39" s="201" t="str">
        <f t="shared" si="17"/>
        <v/>
      </c>
      <c r="O39" s="199" t="str">
        <f t="shared" si="18"/>
        <v/>
      </c>
      <c r="P39" s="200" t="str">
        <f t="shared" si="19"/>
        <v/>
      </c>
      <c r="Q39" s="202" t="str">
        <f t="shared" si="20"/>
        <v/>
      </c>
      <c r="R39" s="203"/>
      <c r="U39" s="204"/>
      <c r="V39" s="204"/>
      <c r="W39" s="204"/>
      <c r="X39" s="204"/>
      <c r="Y39" s="204"/>
      <c r="Z39" s="204"/>
      <c r="AA39" s="204"/>
    </row>
    <row r="40" spans="2:27" s="136" customFormat="1" ht="16.7" customHeight="1">
      <c r="B40" s="196" t="str">
        <f t="shared" si="0"/>
        <v/>
      </c>
      <c r="C40" s="197" t="str">
        <f t="shared" si="1"/>
        <v/>
      </c>
      <c r="D40" s="197" t="str">
        <f t="shared" si="2"/>
        <v/>
      </c>
      <c r="E40" s="197" t="str">
        <f t="shared" si="3"/>
        <v/>
      </c>
      <c r="F40" s="197" t="str">
        <f t="shared" si="4"/>
        <v/>
      </c>
      <c r="G40" s="197" t="str">
        <f t="shared" si="5"/>
        <v/>
      </c>
      <c r="H40" s="197" t="str">
        <f t="shared" si="6"/>
        <v/>
      </c>
      <c r="I40" s="197" t="str">
        <f t="shared" si="7"/>
        <v/>
      </c>
      <c r="J40" s="197" t="str">
        <f t="shared" si="8"/>
        <v/>
      </c>
      <c r="K40" s="198"/>
      <c r="L40" s="199" t="str">
        <f t="shared" si="15"/>
        <v/>
      </c>
      <c r="M40" s="200" t="str">
        <f t="shared" si="16"/>
        <v/>
      </c>
      <c r="N40" s="201" t="str">
        <f t="shared" si="17"/>
        <v/>
      </c>
      <c r="O40" s="199" t="str">
        <f t="shared" si="18"/>
        <v/>
      </c>
      <c r="P40" s="200" t="str">
        <f t="shared" si="19"/>
        <v/>
      </c>
      <c r="Q40" s="202" t="str">
        <f t="shared" si="20"/>
        <v/>
      </c>
      <c r="R40" s="203"/>
      <c r="U40" s="204"/>
      <c r="V40" s="204"/>
      <c r="W40" s="204"/>
      <c r="X40" s="204"/>
      <c r="Y40" s="204"/>
      <c r="Z40" s="204"/>
      <c r="AA40" s="204"/>
    </row>
    <row r="41" spans="2:27" s="136" customFormat="1" ht="16.7" customHeight="1">
      <c r="B41" s="196" t="str">
        <f t="shared" si="0"/>
        <v/>
      </c>
      <c r="C41" s="197" t="str">
        <f t="shared" si="1"/>
        <v/>
      </c>
      <c r="D41" s="197" t="str">
        <f t="shared" si="2"/>
        <v/>
      </c>
      <c r="E41" s="197" t="str">
        <f t="shared" si="3"/>
        <v/>
      </c>
      <c r="F41" s="197" t="str">
        <f t="shared" si="4"/>
        <v/>
      </c>
      <c r="G41" s="197" t="str">
        <f t="shared" si="5"/>
        <v/>
      </c>
      <c r="H41" s="197" t="str">
        <f t="shared" si="6"/>
        <v/>
      </c>
      <c r="I41" s="197" t="str">
        <f t="shared" si="7"/>
        <v/>
      </c>
      <c r="J41" s="197" t="str">
        <f t="shared" si="8"/>
        <v/>
      </c>
      <c r="K41" s="198"/>
      <c r="L41" s="199" t="str">
        <f t="shared" si="15"/>
        <v/>
      </c>
      <c r="M41" s="200" t="str">
        <f t="shared" si="16"/>
        <v/>
      </c>
      <c r="N41" s="201" t="str">
        <f t="shared" si="17"/>
        <v/>
      </c>
      <c r="O41" s="199" t="str">
        <f t="shared" si="18"/>
        <v/>
      </c>
      <c r="P41" s="200" t="str">
        <f t="shared" si="19"/>
        <v/>
      </c>
      <c r="Q41" s="202" t="str">
        <f t="shared" si="20"/>
        <v/>
      </c>
      <c r="R41" s="203"/>
      <c r="U41" s="204"/>
      <c r="V41" s="204"/>
      <c r="W41" s="204"/>
      <c r="X41" s="204"/>
      <c r="Y41" s="204"/>
      <c r="Z41" s="204"/>
      <c r="AA41" s="204"/>
    </row>
    <row r="42" spans="2:27" s="136" customFormat="1" ht="16.7" customHeight="1">
      <c r="B42" s="196" t="str">
        <f t="shared" si="0"/>
        <v/>
      </c>
      <c r="C42" s="197" t="str">
        <f t="shared" si="1"/>
        <v/>
      </c>
      <c r="D42" s="197" t="str">
        <f t="shared" si="2"/>
        <v/>
      </c>
      <c r="E42" s="197" t="str">
        <f t="shared" si="3"/>
        <v/>
      </c>
      <c r="F42" s="197" t="str">
        <f t="shared" si="4"/>
        <v/>
      </c>
      <c r="G42" s="197" t="str">
        <f t="shared" si="5"/>
        <v/>
      </c>
      <c r="H42" s="197" t="str">
        <f t="shared" si="6"/>
        <v/>
      </c>
      <c r="I42" s="197" t="str">
        <f t="shared" si="7"/>
        <v/>
      </c>
      <c r="J42" s="197" t="str">
        <f t="shared" si="8"/>
        <v/>
      </c>
      <c r="K42" s="198"/>
      <c r="L42" s="199" t="str">
        <f t="shared" si="15"/>
        <v/>
      </c>
      <c r="M42" s="200" t="str">
        <f t="shared" si="16"/>
        <v/>
      </c>
      <c r="N42" s="201" t="str">
        <f t="shared" si="17"/>
        <v/>
      </c>
      <c r="O42" s="199" t="str">
        <f t="shared" si="18"/>
        <v/>
      </c>
      <c r="P42" s="200" t="str">
        <f t="shared" si="19"/>
        <v/>
      </c>
      <c r="Q42" s="202" t="str">
        <f t="shared" si="20"/>
        <v/>
      </c>
      <c r="R42" s="203"/>
      <c r="U42" s="204"/>
      <c r="V42" s="204"/>
      <c r="W42" s="204"/>
      <c r="X42" s="204"/>
      <c r="Y42" s="204"/>
      <c r="Z42" s="204"/>
      <c r="AA42" s="204"/>
    </row>
    <row r="43" spans="2:27" s="136" customFormat="1" ht="16.7" customHeight="1">
      <c r="B43" s="196" t="str">
        <f t="shared" si="0"/>
        <v/>
      </c>
      <c r="C43" s="197" t="str">
        <f t="shared" si="1"/>
        <v/>
      </c>
      <c r="D43" s="197" t="str">
        <f t="shared" si="2"/>
        <v/>
      </c>
      <c r="E43" s="197" t="str">
        <f t="shared" si="3"/>
        <v/>
      </c>
      <c r="F43" s="197" t="str">
        <f t="shared" si="4"/>
        <v/>
      </c>
      <c r="G43" s="197" t="str">
        <f t="shared" si="5"/>
        <v/>
      </c>
      <c r="H43" s="197" t="str">
        <f t="shared" si="6"/>
        <v/>
      </c>
      <c r="I43" s="197" t="str">
        <f t="shared" si="7"/>
        <v/>
      </c>
      <c r="J43" s="197" t="str">
        <f t="shared" si="8"/>
        <v/>
      </c>
      <c r="K43" s="198"/>
      <c r="L43" s="199" t="str">
        <f t="shared" si="15"/>
        <v/>
      </c>
      <c r="M43" s="200" t="str">
        <f t="shared" si="16"/>
        <v/>
      </c>
      <c r="N43" s="201" t="str">
        <f t="shared" si="17"/>
        <v/>
      </c>
      <c r="O43" s="199" t="str">
        <f t="shared" si="18"/>
        <v/>
      </c>
      <c r="P43" s="200" t="str">
        <f t="shared" si="19"/>
        <v/>
      </c>
      <c r="Q43" s="202" t="str">
        <f t="shared" si="20"/>
        <v/>
      </c>
      <c r="R43" s="203"/>
      <c r="U43" s="204"/>
      <c r="V43" s="204"/>
      <c r="W43" s="204"/>
      <c r="X43" s="204"/>
      <c r="Y43" s="204"/>
      <c r="Z43" s="204"/>
      <c r="AA43" s="204"/>
    </row>
    <row r="44" spans="2:27" s="136" customFormat="1" ht="16.7" customHeight="1">
      <c r="B44" s="196" t="str">
        <f t="shared" si="0"/>
        <v/>
      </c>
      <c r="C44" s="197" t="str">
        <f t="shared" si="1"/>
        <v/>
      </c>
      <c r="D44" s="197" t="str">
        <f t="shared" si="2"/>
        <v/>
      </c>
      <c r="E44" s="197" t="str">
        <f t="shared" si="3"/>
        <v/>
      </c>
      <c r="F44" s="197" t="str">
        <f t="shared" si="4"/>
        <v/>
      </c>
      <c r="G44" s="197" t="str">
        <f t="shared" si="5"/>
        <v/>
      </c>
      <c r="H44" s="197" t="str">
        <f t="shared" si="6"/>
        <v/>
      </c>
      <c r="I44" s="197" t="str">
        <f t="shared" si="7"/>
        <v/>
      </c>
      <c r="J44" s="197" t="str">
        <f t="shared" si="8"/>
        <v/>
      </c>
      <c r="K44" s="198"/>
      <c r="L44" s="199" t="str">
        <f t="shared" si="15"/>
        <v/>
      </c>
      <c r="M44" s="200" t="str">
        <f t="shared" si="16"/>
        <v/>
      </c>
      <c r="N44" s="201" t="str">
        <f t="shared" si="17"/>
        <v/>
      </c>
      <c r="O44" s="199" t="str">
        <f t="shared" si="18"/>
        <v/>
      </c>
      <c r="P44" s="200" t="str">
        <f t="shared" si="19"/>
        <v/>
      </c>
      <c r="Q44" s="202" t="str">
        <f t="shared" si="20"/>
        <v/>
      </c>
      <c r="R44" s="203"/>
      <c r="U44" s="204"/>
      <c r="V44" s="204"/>
      <c r="W44" s="204"/>
      <c r="X44" s="204"/>
      <c r="Y44" s="204"/>
      <c r="Z44" s="204"/>
      <c r="AA44" s="204"/>
    </row>
    <row r="45" spans="2:27" s="136" customFormat="1" ht="16.7" customHeight="1">
      <c r="B45" s="196" t="str">
        <f t="shared" si="0"/>
        <v/>
      </c>
      <c r="C45" s="197" t="str">
        <f t="shared" si="1"/>
        <v/>
      </c>
      <c r="D45" s="197" t="str">
        <f t="shared" si="2"/>
        <v/>
      </c>
      <c r="E45" s="197" t="str">
        <f t="shared" si="3"/>
        <v/>
      </c>
      <c r="F45" s="197" t="str">
        <f t="shared" si="4"/>
        <v/>
      </c>
      <c r="G45" s="197" t="str">
        <f t="shared" si="5"/>
        <v/>
      </c>
      <c r="H45" s="197" t="str">
        <f t="shared" si="6"/>
        <v/>
      </c>
      <c r="I45" s="197" t="str">
        <f t="shared" si="7"/>
        <v/>
      </c>
      <c r="J45" s="197" t="str">
        <f t="shared" si="8"/>
        <v/>
      </c>
      <c r="K45" s="198"/>
      <c r="L45" s="199" t="str">
        <f t="shared" si="15"/>
        <v/>
      </c>
      <c r="M45" s="200" t="str">
        <f t="shared" si="16"/>
        <v/>
      </c>
      <c r="N45" s="201" t="str">
        <f t="shared" si="17"/>
        <v/>
      </c>
      <c r="O45" s="199" t="str">
        <f t="shared" si="18"/>
        <v/>
      </c>
      <c r="P45" s="200" t="str">
        <f t="shared" si="19"/>
        <v/>
      </c>
      <c r="Q45" s="202" t="str">
        <f t="shared" si="20"/>
        <v/>
      </c>
      <c r="R45" s="203"/>
      <c r="U45" s="204"/>
      <c r="V45" s="204"/>
      <c r="W45" s="204"/>
      <c r="X45" s="204"/>
      <c r="Y45" s="204"/>
      <c r="Z45" s="204"/>
      <c r="AA45" s="204"/>
    </row>
    <row r="46" spans="2:27" s="136" customFormat="1" ht="16.7" customHeight="1">
      <c r="B46" s="196" t="str">
        <f t="shared" si="0"/>
        <v/>
      </c>
      <c r="C46" s="197" t="str">
        <f t="shared" si="1"/>
        <v/>
      </c>
      <c r="D46" s="197" t="str">
        <f t="shared" si="2"/>
        <v/>
      </c>
      <c r="E46" s="197" t="str">
        <f t="shared" si="3"/>
        <v/>
      </c>
      <c r="F46" s="197" t="str">
        <f t="shared" si="4"/>
        <v/>
      </c>
      <c r="G46" s="197" t="str">
        <f t="shared" si="5"/>
        <v/>
      </c>
      <c r="H46" s="197" t="str">
        <f t="shared" si="6"/>
        <v/>
      </c>
      <c r="I46" s="197" t="str">
        <f t="shared" si="7"/>
        <v/>
      </c>
      <c r="J46" s="197" t="str">
        <f t="shared" si="8"/>
        <v/>
      </c>
      <c r="K46" s="198"/>
      <c r="L46" s="199" t="str">
        <f t="shared" si="15"/>
        <v/>
      </c>
      <c r="M46" s="200" t="str">
        <f t="shared" si="16"/>
        <v/>
      </c>
      <c r="N46" s="201" t="str">
        <f t="shared" si="17"/>
        <v/>
      </c>
      <c r="O46" s="199" t="str">
        <f t="shared" si="18"/>
        <v/>
      </c>
      <c r="P46" s="200" t="str">
        <f t="shared" si="19"/>
        <v/>
      </c>
      <c r="Q46" s="202" t="str">
        <f t="shared" si="20"/>
        <v/>
      </c>
      <c r="R46" s="203"/>
      <c r="U46" s="204"/>
      <c r="V46" s="204"/>
      <c r="W46" s="204"/>
      <c r="X46" s="204"/>
      <c r="Y46" s="204"/>
      <c r="Z46" s="204"/>
      <c r="AA46" s="204"/>
    </row>
    <row r="47" spans="2:27" s="136" customFormat="1" ht="16.7" customHeight="1">
      <c r="B47" s="196" t="str">
        <f t="shared" si="0"/>
        <v/>
      </c>
      <c r="C47" s="197" t="str">
        <f t="shared" si="1"/>
        <v/>
      </c>
      <c r="D47" s="197" t="str">
        <f t="shared" si="2"/>
        <v/>
      </c>
      <c r="E47" s="197" t="str">
        <f t="shared" si="3"/>
        <v/>
      </c>
      <c r="F47" s="197" t="str">
        <f t="shared" si="4"/>
        <v/>
      </c>
      <c r="G47" s="197" t="str">
        <f t="shared" si="5"/>
        <v/>
      </c>
      <c r="H47" s="197" t="str">
        <f t="shared" si="6"/>
        <v/>
      </c>
      <c r="I47" s="197" t="str">
        <f t="shared" si="7"/>
        <v/>
      </c>
      <c r="J47" s="197" t="str">
        <f t="shared" si="8"/>
        <v/>
      </c>
      <c r="K47" s="198"/>
      <c r="L47" s="199" t="str">
        <f t="shared" si="15"/>
        <v/>
      </c>
      <c r="M47" s="200" t="str">
        <f t="shared" si="16"/>
        <v/>
      </c>
      <c r="N47" s="201" t="str">
        <f t="shared" si="17"/>
        <v/>
      </c>
      <c r="O47" s="199" t="str">
        <f t="shared" si="18"/>
        <v/>
      </c>
      <c r="P47" s="200" t="str">
        <f t="shared" si="19"/>
        <v/>
      </c>
      <c r="Q47" s="202" t="str">
        <f t="shared" si="20"/>
        <v/>
      </c>
      <c r="R47" s="203"/>
      <c r="U47" s="204"/>
      <c r="V47" s="204"/>
      <c r="W47" s="204"/>
      <c r="X47" s="204"/>
      <c r="Y47" s="204"/>
      <c r="Z47" s="204"/>
      <c r="AA47" s="204"/>
    </row>
    <row r="48" spans="2:27" s="136" customFormat="1" ht="53.25" customHeight="1">
      <c r="P48" s="205"/>
      <c r="Q48" s="250">
        <v>1</v>
      </c>
      <c r="R48" s="251" t="s">
        <v>406</v>
      </c>
      <c r="U48" s="204"/>
      <c r="V48" s="204"/>
      <c r="W48" s="204"/>
      <c r="X48" s="204"/>
      <c r="Y48" s="204"/>
      <c r="Z48" s="204"/>
      <c r="AA48" s="204"/>
    </row>
    <row r="49" spans="1:27" customFormat="1" ht="15" customHeight="1">
      <c r="A49" s="192"/>
      <c r="B49" s="193"/>
      <c r="C49" s="227"/>
      <c r="D49" s="227"/>
      <c r="E49" s="227"/>
      <c r="F49" s="227"/>
      <c r="G49" s="227"/>
      <c r="H49" s="227"/>
      <c r="I49" s="227"/>
      <c r="J49" s="227"/>
      <c r="K49" s="227"/>
      <c r="L49" s="227"/>
    </row>
    <row r="50" spans="1:27" customFormat="1" ht="17.100000000000001" customHeight="1">
      <c r="A50" s="192"/>
      <c r="B50" s="194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O50" s="112"/>
      <c r="P50" s="112"/>
      <c r="Q50" s="234" t="s">
        <v>404</v>
      </c>
      <c r="R50" s="235"/>
    </row>
    <row r="51" spans="1:27" customFormat="1" ht="21" customHeight="1">
      <c r="A51" s="300" t="s">
        <v>355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</row>
    <row r="52" spans="1:27" customFormat="1" ht="27" customHeight="1">
      <c r="A52" s="195"/>
      <c r="B52" s="216"/>
      <c r="C52" s="236" t="s">
        <v>391</v>
      </c>
      <c r="D52" s="237"/>
      <c r="E52" s="237"/>
      <c r="F52" s="237"/>
      <c r="G52" s="237"/>
      <c r="H52" s="237"/>
      <c r="I52" s="237"/>
      <c r="J52" s="237"/>
      <c r="K52" s="238"/>
      <c r="L52" s="239"/>
      <c r="M52" s="195"/>
      <c r="N52" s="237"/>
      <c r="O52" s="240" t="s">
        <v>389</v>
      </c>
      <c r="P52" s="299"/>
      <c r="Q52" s="299"/>
      <c r="R52" s="299"/>
      <c r="S52" s="195"/>
    </row>
    <row r="53" spans="1:27" ht="27.75" customHeight="1">
      <c r="B53" s="296"/>
      <c r="C53" s="297"/>
      <c r="D53" s="297"/>
      <c r="E53" s="297"/>
      <c r="F53" s="297"/>
      <c r="G53" s="297"/>
      <c r="H53" s="297"/>
      <c r="I53" s="297"/>
      <c r="J53" s="297"/>
      <c r="K53" s="297"/>
      <c r="L53" s="296"/>
      <c r="M53" s="298"/>
      <c r="N53" s="241"/>
      <c r="O53" s="242" t="s">
        <v>388</v>
      </c>
      <c r="P53" s="243"/>
      <c r="Q53" s="244"/>
      <c r="R53" s="244"/>
    </row>
    <row r="54" spans="1:27" ht="6" customHeight="1">
      <c r="B54" s="229"/>
      <c r="C54" s="230"/>
      <c r="D54" s="230"/>
      <c r="E54" s="230"/>
      <c r="F54" s="230"/>
      <c r="G54" s="230"/>
      <c r="H54" s="230"/>
      <c r="I54" s="230"/>
      <c r="J54" s="230"/>
      <c r="K54" s="230"/>
      <c r="L54" s="229"/>
      <c r="M54" s="231"/>
      <c r="N54" s="229"/>
      <c r="O54" s="215"/>
      <c r="P54" s="232"/>
      <c r="Q54" s="233"/>
      <c r="R54" s="233"/>
    </row>
    <row r="55" spans="1:27" ht="19.5" customHeight="1">
      <c r="B55" s="207"/>
      <c r="C55" s="207"/>
      <c r="D55" s="207"/>
      <c r="E55" s="207"/>
      <c r="F55" s="207"/>
      <c r="G55" s="207"/>
      <c r="H55" s="207"/>
      <c r="I55" s="207"/>
      <c r="J55" s="207"/>
      <c r="K55" s="208"/>
      <c r="L55" s="209"/>
      <c r="M55" s="210"/>
      <c r="N55" s="245"/>
      <c r="O55" s="246" t="s">
        <v>390</v>
      </c>
      <c r="P55" s="247" t="str">
        <f>U55&amp;"　　　　　㊞"</f>
        <v>　　　　　㊞</v>
      </c>
      <c r="Q55" s="248"/>
      <c r="R55" s="249"/>
      <c r="S55" s="226"/>
      <c r="U55" s="204"/>
      <c r="V55" s="204"/>
      <c r="W55" s="204"/>
      <c r="X55" s="204"/>
      <c r="Y55" s="204"/>
      <c r="Z55" s="204"/>
      <c r="AA55" s="204"/>
    </row>
    <row r="56" spans="1:27" ht="16.7" customHeight="1">
      <c r="B56" s="207"/>
      <c r="C56" s="207"/>
      <c r="D56" s="207"/>
      <c r="E56" s="207"/>
      <c r="F56" s="207"/>
      <c r="G56" s="207"/>
      <c r="H56" s="207"/>
      <c r="I56" s="207"/>
      <c r="J56" s="207"/>
      <c r="K56" s="208"/>
      <c r="L56" s="209"/>
      <c r="M56" s="210"/>
      <c r="N56" s="211"/>
      <c r="O56" s="214"/>
      <c r="P56" s="210"/>
      <c r="Q56" s="212"/>
      <c r="R56" s="213"/>
      <c r="U56" s="204"/>
      <c r="V56" s="204"/>
      <c r="W56" s="204"/>
      <c r="X56" s="204"/>
      <c r="Y56" s="204"/>
      <c r="Z56" s="204"/>
      <c r="AA56" s="204"/>
    </row>
    <row r="57" spans="1:27" ht="16.7" customHeight="1">
      <c r="B57" s="292" t="s">
        <v>356</v>
      </c>
      <c r="C57" s="293"/>
      <c r="D57" s="293"/>
      <c r="E57" s="293"/>
      <c r="F57" s="293"/>
      <c r="G57" s="293"/>
      <c r="H57" s="293"/>
      <c r="I57" s="293"/>
      <c r="J57" s="293"/>
      <c r="K57" s="293"/>
      <c r="L57" s="294" t="s">
        <v>357</v>
      </c>
      <c r="M57" s="295"/>
      <c r="N57" s="228" t="s">
        <v>176</v>
      </c>
      <c r="O57" s="292" t="s">
        <v>358</v>
      </c>
      <c r="P57" s="293"/>
      <c r="Q57" s="228" t="s">
        <v>359</v>
      </c>
      <c r="R57" s="228" t="s">
        <v>360</v>
      </c>
      <c r="U57" s="204"/>
      <c r="V57" s="204"/>
      <c r="W57" s="204"/>
      <c r="X57" s="204"/>
      <c r="Y57" s="204"/>
      <c r="Z57" s="204"/>
      <c r="AA57" s="204"/>
    </row>
    <row r="58" spans="1:27" ht="16.7" customHeight="1">
      <c r="B58" s="196" t="str">
        <f t="shared" ref="B58:B95" si="21">IF($Z58=0,IF($U58="","",IF($U58="共通仮設費","直接工事費",$U58)),"")</f>
        <v/>
      </c>
      <c r="C58" s="197" t="str">
        <f t="shared" ref="C58:C95" si="22">IF($Z58=1,IF($U58="","",$U58),"")</f>
        <v/>
      </c>
      <c r="D58" s="197" t="str">
        <f t="shared" ref="D58:D95" si="23">IF($Z58=2,IF($U58="","",$U58),"")</f>
        <v/>
      </c>
      <c r="E58" s="197" t="str">
        <f t="shared" ref="E58:E95" si="24">IF($Z58=3,IF($U58="","",$U58),"")</f>
        <v/>
      </c>
      <c r="F58" s="197" t="str">
        <f t="shared" ref="F58:F95" si="25">IF($Z58=4,IF($U58="","",$U58),"")</f>
        <v/>
      </c>
      <c r="G58" s="197" t="str">
        <f t="shared" ref="G58:G95" si="26">IF($Z58=5,IF($U58="","",$U58),"")</f>
        <v/>
      </c>
      <c r="H58" s="197" t="str">
        <f t="shared" ref="H58:H95" si="27">IF($Z58=6,IF($U58="","",$U58),"")</f>
        <v/>
      </c>
      <c r="I58" s="197" t="str">
        <f t="shared" ref="I58:I95" si="28">IF($Z58=7,IF($U58="","",$U58),"")</f>
        <v/>
      </c>
      <c r="J58" s="197" t="str">
        <f t="shared" ref="J58:J95" si="29">IF($Z58=8,IF($U58="","",$U58),"")</f>
        <v/>
      </c>
      <c r="K58" s="198"/>
      <c r="L58" s="199" t="str">
        <f t="shared" ref="L58:L95" si="30">IF(AND(W58&lt;&gt;"",Z58=4),IF(INT(W58),INT(W58),"0"),"")</f>
        <v/>
      </c>
      <c r="M58" s="200" t="str">
        <f t="shared" ref="M58:M95" si="31">+IF(AND(W58&lt;&gt;"",Z58=4),IF(W58-INT(W58),W58-INT(W58),""),"")</f>
        <v/>
      </c>
      <c r="N58" s="201" t="str">
        <f t="shared" ref="N58:N95" si="32">IF(Z58=4,IF(Y58="","",Y58),"")</f>
        <v/>
      </c>
      <c r="O58" s="199" t="str">
        <f t="shared" ref="O58:O95" si="33">IF(OR(X58="",AA58&lt;&gt;0,Y58="式"),"",IF(INT(X58),INT(X58),"0"))</f>
        <v/>
      </c>
      <c r="P58" s="200" t="str">
        <f t="shared" ref="P58:P95" si="34">+IF(OR(X58="",AA58&lt;&gt;0,Y58="式"),"",IF(X58-INT(X58),X58-INT(X58),""))</f>
        <v/>
      </c>
      <c r="Q58" s="202" t="str">
        <f t="shared" ref="Q58:Q95" si="35">IF(U58="共通仮設費",$A$1,IF(AB58="","",AB58))</f>
        <v/>
      </c>
      <c r="R58" s="203"/>
      <c r="U58" s="204"/>
      <c r="V58" s="204"/>
      <c r="W58" s="204"/>
      <c r="X58" s="204"/>
      <c r="Y58" s="204"/>
      <c r="Z58" s="204"/>
      <c r="AA58" s="204"/>
    </row>
    <row r="59" spans="1:27" ht="16.7" customHeight="1">
      <c r="B59" s="196" t="str">
        <f t="shared" si="21"/>
        <v/>
      </c>
      <c r="C59" s="197" t="str">
        <f t="shared" si="22"/>
        <v/>
      </c>
      <c r="D59" s="197" t="str">
        <f t="shared" si="23"/>
        <v/>
      </c>
      <c r="E59" s="197" t="str">
        <f t="shared" si="24"/>
        <v/>
      </c>
      <c r="F59" s="197" t="str">
        <f t="shared" si="25"/>
        <v/>
      </c>
      <c r="G59" s="197" t="str">
        <f t="shared" si="26"/>
        <v/>
      </c>
      <c r="H59" s="197" t="str">
        <f t="shared" si="27"/>
        <v/>
      </c>
      <c r="I59" s="197" t="str">
        <f t="shared" si="28"/>
        <v/>
      </c>
      <c r="J59" s="197" t="str">
        <f t="shared" si="29"/>
        <v/>
      </c>
      <c r="K59" s="198"/>
      <c r="L59" s="199" t="str">
        <f t="shared" si="30"/>
        <v/>
      </c>
      <c r="M59" s="200" t="str">
        <f t="shared" si="31"/>
        <v/>
      </c>
      <c r="N59" s="201" t="str">
        <f t="shared" si="32"/>
        <v/>
      </c>
      <c r="O59" s="199" t="str">
        <f t="shared" si="33"/>
        <v/>
      </c>
      <c r="P59" s="200" t="str">
        <f t="shared" si="34"/>
        <v/>
      </c>
      <c r="Q59" s="202" t="str">
        <f t="shared" si="35"/>
        <v/>
      </c>
      <c r="R59" s="203"/>
      <c r="U59" s="204"/>
      <c r="V59" s="204"/>
      <c r="W59" s="204"/>
      <c r="X59" s="204"/>
      <c r="Y59" s="204"/>
      <c r="Z59" s="204"/>
      <c r="AA59" s="204"/>
    </row>
    <row r="60" spans="1:27" ht="16.7" customHeight="1">
      <c r="B60" s="196" t="str">
        <f t="shared" si="21"/>
        <v/>
      </c>
      <c r="C60" s="197" t="str">
        <f t="shared" si="22"/>
        <v/>
      </c>
      <c r="D60" s="197" t="str">
        <f t="shared" si="23"/>
        <v/>
      </c>
      <c r="E60" s="197" t="str">
        <f t="shared" si="24"/>
        <v/>
      </c>
      <c r="F60" s="197" t="str">
        <f t="shared" si="25"/>
        <v/>
      </c>
      <c r="G60" s="197" t="str">
        <f t="shared" si="26"/>
        <v/>
      </c>
      <c r="H60" s="197" t="str">
        <f t="shared" si="27"/>
        <v/>
      </c>
      <c r="I60" s="197" t="str">
        <f t="shared" si="28"/>
        <v/>
      </c>
      <c r="J60" s="197" t="str">
        <f t="shared" si="29"/>
        <v/>
      </c>
      <c r="K60" s="198"/>
      <c r="L60" s="199" t="str">
        <f t="shared" si="30"/>
        <v/>
      </c>
      <c r="M60" s="200" t="str">
        <f t="shared" si="31"/>
        <v/>
      </c>
      <c r="N60" s="201" t="str">
        <f t="shared" si="32"/>
        <v/>
      </c>
      <c r="O60" s="199" t="str">
        <f t="shared" si="33"/>
        <v/>
      </c>
      <c r="P60" s="200" t="str">
        <f t="shared" si="34"/>
        <v/>
      </c>
      <c r="Q60" s="202" t="str">
        <f t="shared" si="35"/>
        <v/>
      </c>
      <c r="R60" s="203"/>
      <c r="U60" s="204"/>
      <c r="V60" s="204"/>
      <c r="W60" s="204"/>
      <c r="X60" s="204"/>
      <c r="Y60" s="204"/>
      <c r="Z60" s="204"/>
      <c r="AA60" s="204"/>
    </row>
    <row r="61" spans="1:27" ht="16.7" customHeight="1">
      <c r="B61" s="196" t="str">
        <f t="shared" si="21"/>
        <v/>
      </c>
      <c r="C61" s="197" t="str">
        <f t="shared" si="22"/>
        <v/>
      </c>
      <c r="D61" s="197" t="str">
        <f t="shared" si="23"/>
        <v/>
      </c>
      <c r="E61" s="197" t="str">
        <f t="shared" si="24"/>
        <v/>
      </c>
      <c r="F61" s="197" t="str">
        <f t="shared" si="25"/>
        <v/>
      </c>
      <c r="G61" s="197" t="str">
        <f t="shared" si="26"/>
        <v/>
      </c>
      <c r="H61" s="197" t="str">
        <f t="shared" si="27"/>
        <v/>
      </c>
      <c r="I61" s="197" t="str">
        <f t="shared" si="28"/>
        <v/>
      </c>
      <c r="J61" s="197" t="str">
        <f t="shared" si="29"/>
        <v/>
      </c>
      <c r="K61" s="198"/>
      <c r="L61" s="199" t="str">
        <f t="shared" si="30"/>
        <v/>
      </c>
      <c r="M61" s="200" t="str">
        <f t="shared" si="31"/>
        <v/>
      </c>
      <c r="N61" s="201" t="str">
        <f t="shared" si="32"/>
        <v/>
      </c>
      <c r="O61" s="199" t="str">
        <f t="shared" si="33"/>
        <v/>
      </c>
      <c r="P61" s="200" t="str">
        <f t="shared" si="34"/>
        <v/>
      </c>
      <c r="Q61" s="202" t="str">
        <f t="shared" si="35"/>
        <v/>
      </c>
      <c r="R61" s="203"/>
      <c r="U61" s="204"/>
      <c r="V61" s="204"/>
      <c r="W61" s="204"/>
      <c r="X61" s="204"/>
      <c r="Y61" s="204"/>
      <c r="Z61" s="204"/>
      <c r="AA61" s="204"/>
    </row>
    <row r="62" spans="1:27" ht="16.7" customHeight="1">
      <c r="B62" s="196" t="str">
        <f t="shared" si="21"/>
        <v/>
      </c>
      <c r="C62" s="197" t="str">
        <f t="shared" si="22"/>
        <v/>
      </c>
      <c r="D62" s="197" t="str">
        <f t="shared" si="23"/>
        <v/>
      </c>
      <c r="E62" s="197" t="str">
        <f t="shared" si="24"/>
        <v/>
      </c>
      <c r="F62" s="197" t="str">
        <f t="shared" si="25"/>
        <v/>
      </c>
      <c r="G62" s="197" t="str">
        <f t="shared" si="26"/>
        <v/>
      </c>
      <c r="H62" s="197" t="str">
        <f t="shared" si="27"/>
        <v/>
      </c>
      <c r="I62" s="197" t="str">
        <f t="shared" si="28"/>
        <v/>
      </c>
      <c r="J62" s="197" t="str">
        <f t="shared" si="29"/>
        <v/>
      </c>
      <c r="K62" s="198"/>
      <c r="L62" s="199" t="str">
        <f t="shared" si="30"/>
        <v/>
      </c>
      <c r="M62" s="200" t="str">
        <f t="shared" si="31"/>
        <v/>
      </c>
      <c r="N62" s="201" t="str">
        <f t="shared" si="32"/>
        <v/>
      </c>
      <c r="O62" s="199" t="str">
        <f t="shared" si="33"/>
        <v/>
      </c>
      <c r="P62" s="200" t="str">
        <f t="shared" si="34"/>
        <v/>
      </c>
      <c r="Q62" s="202" t="str">
        <f t="shared" si="35"/>
        <v/>
      </c>
      <c r="R62" s="203"/>
      <c r="U62" s="204"/>
      <c r="V62" s="204"/>
      <c r="W62" s="204"/>
      <c r="X62" s="204"/>
      <c r="Y62" s="204"/>
      <c r="Z62" s="204"/>
      <c r="AA62" s="204"/>
    </row>
    <row r="63" spans="1:27" ht="16.7" customHeight="1">
      <c r="B63" s="196" t="str">
        <f t="shared" si="21"/>
        <v/>
      </c>
      <c r="C63" s="197" t="str">
        <f t="shared" si="22"/>
        <v/>
      </c>
      <c r="D63" s="197" t="str">
        <f t="shared" si="23"/>
        <v/>
      </c>
      <c r="E63" s="197" t="str">
        <f t="shared" si="24"/>
        <v/>
      </c>
      <c r="F63" s="197" t="str">
        <f t="shared" si="25"/>
        <v/>
      </c>
      <c r="G63" s="197" t="str">
        <f t="shared" si="26"/>
        <v/>
      </c>
      <c r="H63" s="197" t="str">
        <f t="shared" si="27"/>
        <v/>
      </c>
      <c r="I63" s="197" t="str">
        <f t="shared" si="28"/>
        <v/>
      </c>
      <c r="J63" s="197" t="str">
        <f t="shared" si="29"/>
        <v/>
      </c>
      <c r="K63" s="198"/>
      <c r="L63" s="199" t="str">
        <f t="shared" si="30"/>
        <v/>
      </c>
      <c r="M63" s="200" t="str">
        <f t="shared" si="31"/>
        <v/>
      </c>
      <c r="N63" s="201" t="str">
        <f t="shared" si="32"/>
        <v/>
      </c>
      <c r="O63" s="199" t="str">
        <f t="shared" si="33"/>
        <v/>
      </c>
      <c r="P63" s="200" t="str">
        <f t="shared" si="34"/>
        <v/>
      </c>
      <c r="Q63" s="202" t="str">
        <f t="shared" si="35"/>
        <v/>
      </c>
      <c r="R63" s="203"/>
      <c r="U63" s="204"/>
      <c r="V63" s="204"/>
      <c r="W63" s="204"/>
      <c r="X63" s="204"/>
      <c r="Y63" s="204"/>
      <c r="Z63" s="204"/>
      <c r="AA63" s="204"/>
    </row>
    <row r="64" spans="1:27" ht="16.7" customHeight="1">
      <c r="B64" s="196" t="str">
        <f t="shared" si="21"/>
        <v/>
      </c>
      <c r="C64" s="197" t="str">
        <f t="shared" si="22"/>
        <v/>
      </c>
      <c r="D64" s="197" t="str">
        <f t="shared" si="23"/>
        <v/>
      </c>
      <c r="E64" s="197" t="str">
        <f t="shared" si="24"/>
        <v/>
      </c>
      <c r="F64" s="197" t="str">
        <f t="shared" si="25"/>
        <v/>
      </c>
      <c r="G64" s="197" t="str">
        <f t="shared" si="26"/>
        <v/>
      </c>
      <c r="H64" s="197" t="str">
        <f t="shared" si="27"/>
        <v/>
      </c>
      <c r="I64" s="197" t="str">
        <f t="shared" si="28"/>
        <v/>
      </c>
      <c r="J64" s="197" t="str">
        <f t="shared" si="29"/>
        <v/>
      </c>
      <c r="K64" s="198"/>
      <c r="L64" s="199" t="str">
        <f t="shared" si="30"/>
        <v/>
      </c>
      <c r="M64" s="200" t="str">
        <f t="shared" si="31"/>
        <v/>
      </c>
      <c r="N64" s="201" t="str">
        <f t="shared" si="32"/>
        <v/>
      </c>
      <c r="O64" s="199" t="str">
        <f t="shared" si="33"/>
        <v/>
      </c>
      <c r="P64" s="200" t="str">
        <f t="shared" si="34"/>
        <v/>
      </c>
      <c r="Q64" s="202" t="str">
        <f t="shared" si="35"/>
        <v/>
      </c>
      <c r="R64" s="203"/>
      <c r="U64" s="204"/>
      <c r="V64" s="204"/>
      <c r="W64" s="204"/>
      <c r="X64" s="204"/>
      <c r="Y64" s="204"/>
      <c r="Z64" s="204"/>
      <c r="AA64" s="204"/>
    </row>
    <row r="65" spans="2:27" ht="16.7" customHeight="1">
      <c r="B65" s="196" t="str">
        <f t="shared" si="21"/>
        <v/>
      </c>
      <c r="C65" s="197" t="str">
        <f t="shared" si="22"/>
        <v/>
      </c>
      <c r="D65" s="197" t="str">
        <f t="shared" si="23"/>
        <v/>
      </c>
      <c r="E65" s="197" t="str">
        <f t="shared" si="24"/>
        <v/>
      </c>
      <c r="F65" s="197" t="str">
        <f t="shared" si="25"/>
        <v/>
      </c>
      <c r="G65" s="197" t="str">
        <f t="shared" si="26"/>
        <v/>
      </c>
      <c r="H65" s="197" t="str">
        <f t="shared" si="27"/>
        <v/>
      </c>
      <c r="I65" s="197" t="str">
        <f t="shared" si="28"/>
        <v/>
      </c>
      <c r="J65" s="197" t="str">
        <f t="shared" si="29"/>
        <v/>
      </c>
      <c r="K65" s="198"/>
      <c r="L65" s="199" t="str">
        <f t="shared" si="30"/>
        <v/>
      </c>
      <c r="M65" s="200" t="str">
        <f t="shared" si="31"/>
        <v/>
      </c>
      <c r="N65" s="201" t="str">
        <f t="shared" si="32"/>
        <v/>
      </c>
      <c r="O65" s="199" t="str">
        <f t="shared" si="33"/>
        <v/>
      </c>
      <c r="P65" s="200" t="str">
        <f t="shared" si="34"/>
        <v/>
      </c>
      <c r="Q65" s="202" t="str">
        <f t="shared" si="35"/>
        <v/>
      </c>
      <c r="R65" s="203"/>
      <c r="U65" s="204"/>
      <c r="V65" s="204"/>
      <c r="W65" s="204"/>
      <c r="X65" s="204"/>
      <c r="Y65" s="204"/>
      <c r="Z65" s="204"/>
      <c r="AA65" s="204"/>
    </row>
    <row r="66" spans="2:27" s="136" customFormat="1" ht="16.7" customHeight="1">
      <c r="B66" s="196" t="str">
        <f t="shared" si="21"/>
        <v/>
      </c>
      <c r="C66" s="197" t="str">
        <f t="shared" si="22"/>
        <v/>
      </c>
      <c r="D66" s="197" t="str">
        <f t="shared" si="23"/>
        <v/>
      </c>
      <c r="E66" s="197" t="str">
        <f t="shared" si="24"/>
        <v/>
      </c>
      <c r="F66" s="197" t="str">
        <f t="shared" si="25"/>
        <v/>
      </c>
      <c r="G66" s="197" t="str">
        <f t="shared" si="26"/>
        <v/>
      </c>
      <c r="H66" s="197" t="str">
        <f t="shared" si="27"/>
        <v/>
      </c>
      <c r="I66" s="197" t="str">
        <f t="shared" si="28"/>
        <v/>
      </c>
      <c r="J66" s="197" t="str">
        <f t="shared" si="29"/>
        <v/>
      </c>
      <c r="K66" s="198"/>
      <c r="L66" s="199" t="str">
        <f t="shared" si="30"/>
        <v/>
      </c>
      <c r="M66" s="200" t="str">
        <f t="shared" si="31"/>
        <v/>
      </c>
      <c r="N66" s="201" t="str">
        <f t="shared" si="32"/>
        <v/>
      </c>
      <c r="O66" s="199" t="str">
        <f t="shared" si="33"/>
        <v/>
      </c>
      <c r="P66" s="200" t="str">
        <f t="shared" si="34"/>
        <v/>
      </c>
      <c r="Q66" s="202" t="str">
        <f t="shared" si="35"/>
        <v/>
      </c>
      <c r="R66" s="203"/>
      <c r="U66" s="204"/>
      <c r="V66" s="204"/>
      <c r="W66" s="204"/>
      <c r="X66" s="204"/>
      <c r="Y66" s="204"/>
      <c r="Z66" s="204"/>
      <c r="AA66" s="204"/>
    </row>
    <row r="67" spans="2:27" s="136" customFormat="1" ht="16.7" customHeight="1">
      <c r="B67" s="196" t="str">
        <f t="shared" si="21"/>
        <v/>
      </c>
      <c r="C67" s="197" t="str">
        <f t="shared" si="22"/>
        <v/>
      </c>
      <c r="D67" s="197" t="str">
        <f t="shared" si="23"/>
        <v/>
      </c>
      <c r="E67" s="197" t="str">
        <f t="shared" si="24"/>
        <v/>
      </c>
      <c r="F67" s="197" t="str">
        <f t="shared" si="25"/>
        <v/>
      </c>
      <c r="G67" s="197" t="str">
        <f t="shared" si="26"/>
        <v/>
      </c>
      <c r="H67" s="197" t="str">
        <f t="shared" si="27"/>
        <v/>
      </c>
      <c r="I67" s="197" t="str">
        <f t="shared" si="28"/>
        <v/>
      </c>
      <c r="J67" s="197" t="str">
        <f t="shared" si="29"/>
        <v/>
      </c>
      <c r="K67" s="198"/>
      <c r="L67" s="199" t="str">
        <f t="shared" si="30"/>
        <v/>
      </c>
      <c r="M67" s="200" t="str">
        <f t="shared" si="31"/>
        <v/>
      </c>
      <c r="N67" s="201" t="str">
        <f t="shared" si="32"/>
        <v/>
      </c>
      <c r="O67" s="199" t="str">
        <f t="shared" si="33"/>
        <v/>
      </c>
      <c r="P67" s="200" t="str">
        <f t="shared" si="34"/>
        <v/>
      </c>
      <c r="Q67" s="202" t="str">
        <f t="shared" si="35"/>
        <v/>
      </c>
      <c r="R67" s="203"/>
      <c r="U67" s="204"/>
      <c r="V67" s="204"/>
      <c r="W67" s="204"/>
      <c r="X67" s="204"/>
      <c r="Y67" s="204"/>
      <c r="Z67" s="204"/>
      <c r="AA67" s="204"/>
    </row>
    <row r="68" spans="2:27" s="136" customFormat="1" ht="16.7" customHeight="1">
      <c r="B68" s="196" t="str">
        <f t="shared" si="21"/>
        <v/>
      </c>
      <c r="C68" s="197" t="str">
        <f t="shared" si="22"/>
        <v/>
      </c>
      <c r="D68" s="197" t="str">
        <f t="shared" si="23"/>
        <v/>
      </c>
      <c r="E68" s="197" t="str">
        <f t="shared" si="24"/>
        <v/>
      </c>
      <c r="F68" s="197" t="str">
        <f t="shared" si="25"/>
        <v/>
      </c>
      <c r="G68" s="197" t="str">
        <f t="shared" si="26"/>
        <v/>
      </c>
      <c r="H68" s="197" t="str">
        <f t="shared" si="27"/>
        <v/>
      </c>
      <c r="I68" s="197" t="str">
        <f t="shared" si="28"/>
        <v/>
      </c>
      <c r="J68" s="197" t="str">
        <f t="shared" si="29"/>
        <v/>
      </c>
      <c r="K68" s="198"/>
      <c r="L68" s="199" t="str">
        <f t="shared" si="30"/>
        <v/>
      </c>
      <c r="M68" s="200" t="str">
        <f t="shared" si="31"/>
        <v/>
      </c>
      <c r="N68" s="201" t="str">
        <f t="shared" si="32"/>
        <v/>
      </c>
      <c r="O68" s="199" t="str">
        <f t="shared" si="33"/>
        <v/>
      </c>
      <c r="P68" s="200" t="str">
        <f t="shared" si="34"/>
        <v/>
      </c>
      <c r="Q68" s="202" t="str">
        <f t="shared" si="35"/>
        <v/>
      </c>
      <c r="R68" s="203"/>
      <c r="U68" s="204"/>
      <c r="V68" s="204"/>
      <c r="W68" s="204"/>
      <c r="X68" s="204"/>
      <c r="Y68" s="204"/>
      <c r="Z68" s="204"/>
      <c r="AA68" s="204"/>
    </row>
    <row r="69" spans="2:27" s="136" customFormat="1" ht="16.7" customHeight="1">
      <c r="B69" s="196" t="str">
        <f t="shared" si="21"/>
        <v/>
      </c>
      <c r="C69" s="197" t="str">
        <f t="shared" si="22"/>
        <v/>
      </c>
      <c r="D69" s="197" t="str">
        <f t="shared" si="23"/>
        <v/>
      </c>
      <c r="E69" s="197" t="str">
        <f t="shared" si="24"/>
        <v/>
      </c>
      <c r="F69" s="197" t="str">
        <f t="shared" si="25"/>
        <v/>
      </c>
      <c r="G69" s="197" t="str">
        <f t="shared" si="26"/>
        <v/>
      </c>
      <c r="H69" s="197" t="str">
        <f t="shared" si="27"/>
        <v/>
      </c>
      <c r="I69" s="197" t="str">
        <f t="shared" si="28"/>
        <v/>
      </c>
      <c r="J69" s="197" t="str">
        <f t="shared" si="29"/>
        <v/>
      </c>
      <c r="K69" s="198"/>
      <c r="L69" s="199" t="str">
        <f t="shared" si="30"/>
        <v/>
      </c>
      <c r="M69" s="200" t="str">
        <f t="shared" si="31"/>
        <v/>
      </c>
      <c r="N69" s="201" t="str">
        <f t="shared" si="32"/>
        <v/>
      </c>
      <c r="O69" s="199" t="str">
        <f t="shared" si="33"/>
        <v/>
      </c>
      <c r="P69" s="200" t="str">
        <f t="shared" si="34"/>
        <v/>
      </c>
      <c r="Q69" s="202" t="str">
        <f t="shared" si="35"/>
        <v/>
      </c>
      <c r="R69" s="203"/>
      <c r="U69" s="204"/>
      <c r="V69" s="204"/>
      <c r="W69" s="204"/>
      <c r="X69" s="204"/>
      <c r="Y69" s="204"/>
      <c r="Z69" s="204"/>
      <c r="AA69" s="204"/>
    </row>
    <row r="70" spans="2:27" s="136" customFormat="1" ht="16.7" customHeight="1">
      <c r="B70" s="196" t="str">
        <f t="shared" si="21"/>
        <v/>
      </c>
      <c r="C70" s="197" t="str">
        <f t="shared" si="22"/>
        <v/>
      </c>
      <c r="D70" s="197" t="str">
        <f t="shared" si="23"/>
        <v/>
      </c>
      <c r="E70" s="197" t="str">
        <f t="shared" si="24"/>
        <v/>
      </c>
      <c r="F70" s="197" t="str">
        <f t="shared" si="25"/>
        <v/>
      </c>
      <c r="G70" s="197" t="str">
        <f t="shared" si="26"/>
        <v/>
      </c>
      <c r="H70" s="197" t="str">
        <f t="shared" si="27"/>
        <v/>
      </c>
      <c r="I70" s="197" t="str">
        <f t="shared" si="28"/>
        <v/>
      </c>
      <c r="J70" s="197" t="str">
        <f t="shared" si="29"/>
        <v/>
      </c>
      <c r="K70" s="198"/>
      <c r="L70" s="199" t="str">
        <f t="shared" si="30"/>
        <v/>
      </c>
      <c r="M70" s="200" t="str">
        <f t="shared" si="31"/>
        <v/>
      </c>
      <c r="N70" s="201" t="str">
        <f t="shared" si="32"/>
        <v/>
      </c>
      <c r="O70" s="199" t="str">
        <f t="shared" si="33"/>
        <v/>
      </c>
      <c r="P70" s="200" t="str">
        <f t="shared" si="34"/>
        <v/>
      </c>
      <c r="Q70" s="202" t="str">
        <f t="shared" si="35"/>
        <v/>
      </c>
      <c r="R70" s="203"/>
      <c r="U70" s="204"/>
      <c r="V70" s="204"/>
      <c r="W70" s="204"/>
      <c r="X70" s="204"/>
      <c r="Y70" s="204"/>
      <c r="Z70" s="204"/>
      <c r="AA70" s="204"/>
    </row>
    <row r="71" spans="2:27" s="136" customFormat="1" ht="16.7" customHeight="1">
      <c r="B71" s="196" t="str">
        <f t="shared" si="21"/>
        <v/>
      </c>
      <c r="C71" s="197" t="str">
        <f t="shared" si="22"/>
        <v/>
      </c>
      <c r="D71" s="197" t="str">
        <f t="shared" si="23"/>
        <v/>
      </c>
      <c r="E71" s="197" t="str">
        <f t="shared" si="24"/>
        <v/>
      </c>
      <c r="F71" s="197" t="str">
        <f t="shared" si="25"/>
        <v/>
      </c>
      <c r="G71" s="197" t="str">
        <f t="shared" si="26"/>
        <v/>
      </c>
      <c r="H71" s="197" t="str">
        <f t="shared" si="27"/>
        <v/>
      </c>
      <c r="I71" s="197" t="str">
        <f t="shared" si="28"/>
        <v/>
      </c>
      <c r="J71" s="197" t="str">
        <f t="shared" si="29"/>
        <v/>
      </c>
      <c r="K71" s="198"/>
      <c r="L71" s="199" t="str">
        <f t="shared" si="30"/>
        <v/>
      </c>
      <c r="M71" s="200" t="str">
        <f t="shared" si="31"/>
        <v/>
      </c>
      <c r="N71" s="201" t="str">
        <f t="shared" si="32"/>
        <v/>
      </c>
      <c r="O71" s="199" t="str">
        <f t="shared" si="33"/>
        <v/>
      </c>
      <c r="P71" s="200" t="str">
        <f t="shared" si="34"/>
        <v/>
      </c>
      <c r="Q71" s="202" t="str">
        <f t="shared" si="35"/>
        <v/>
      </c>
      <c r="R71" s="203"/>
      <c r="U71" s="204"/>
      <c r="V71" s="204"/>
      <c r="W71" s="204"/>
      <c r="X71" s="204"/>
      <c r="Y71" s="204"/>
      <c r="Z71" s="204"/>
      <c r="AA71" s="204"/>
    </row>
    <row r="72" spans="2:27" s="136" customFormat="1" ht="16.7" customHeight="1">
      <c r="B72" s="196" t="str">
        <f t="shared" si="21"/>
        <v/>
      </c>
      <c r="C72" s="197" t="str">
        <f t="shared" si="22"/>
        <v/>
      </c>
      <c r="D72" s="197" t="str">
        <f t="shared" si="23"/>
        <v/>
      </c>
      <c r="E72" s="197" t="str">
        <f t="shared" si="24"/>
        <v/>
      </c>
      <c r="F72" s="197" t="str">
        <f t="shared" si="25"/>
        <v/>
      </c>
      <c r="G72" s="197" t="str">
        <f t="shared" si="26"/>
        <v/>
      </c>
      <c r="H72" s="197" t="str">
        <f t="shared" si="27"/>
        <v/>
      </c>
      <c r="I72" s="197" t="str">
        <f t="shared" si="28"/>
        <v/>
      </c>
      <c r="J72" s="197" t="str">
        <f t="shared" si="29"/>
        <v/>
      </c>
      <c r="K72" s="198"/>
      <c r="L72" s="199" t="str">
        <f t="shared" si="30"/>
        <v/>
      </c>
      <c r="M72" s="200" t="str">
        <f t="shared" si="31"/>
        <v/>
      </c>
      <c r="N72" s="201" t="str">
        <f t="shared" si="32"/>
        <v/>
      </c>
      <c r="O72" s="199" t="str">
        <f t="shared" si="33"/>
        <v/>
      </c>
      <c r="P72" s="200" t="str">
        <f t="shared" si="34"/>
        <v/>
      </c>
      <c r="Q72" s="202" t="str">
        <f t="shared" si="35"/>
        <v/>
      </c>
      <c r="R72" s="203"/>
      <c r="U72" s="204"/>
      <c r="V72" s="204"/>
      <c r="W72" s="204"/>
      <c r="X72" s="204"/>
      <c r="Y72" s="204"/>
      <c r="Z72" s="204"/>
      <c r="AA72" s="204"/>
    </row>
    <row r="73" spans="2:27" s="136" customFormat="1" ht="16.7" customHeight="1">
      <c r="B73" s="196" t="str">
        <f t="shared" si="21"/>
        <v/>
      </c>
      <c r="C73" s="197" t="str">
        <f t="shared" si="22"/>
        <v/>
      </c>
      <c r="D73" s="197" t="str">
        <f t="shared" si="23"/>
        <v/>
      </c>
      <c r="E73" s="197" t="str">
        <f t="shared" si="24"/>
        <v/>
      </c>
      <c r="F73" s="197" t="str">
        <f t="shared" si="25"/>
        <v/>
      </c>
      <c r="G73" s="197" t="str">
        <f t="shared" si="26"/>
        <v/>
      </c>
      <c r="H73" s="197" t="str">
        <f t="shared" si="27"/>
        <v/>
      </c>
      <c r="I73" s="197" t="str">
        <f t="shared" si="28"/>
        <v/>
      </c>
      <c r="J73" s="197" t="str">
        <f t="shared" si="29"/>
        <v/>
      </c>
      <c r="K73" s="198"/>
      <c r="L73" s="199" t="str">
        <f t="shared" si="30"/>
        <v/>
      </c>
      <c r="M73" s="200" t="str">
        <f t="shared" si="31"/>
        <v/>
      </c>
      <c r="N73" s="201" t="str">
        <f t="shared" si="32"/>
        <v/>
      </c>
      <c r="O73" s="199" t="str">
        <f t="shared" si="33"/>
        <v/>
      </c>
      <c r="P73" s="200" t="str">
        <f t="shared" si="34"/>
        <v/>
      </c>
      <c r="Q73" s="202" t="str">
        <f t="shared" si="35"/>
        <v/>
      </c>
      <c r="R73" s="203"/>
      <c r="U73" s="204"/>
      <c r="V73" s="204"/>
      <c r="W73" s="204"/>
      <c r="X73" s="204"/>
      <c r="Y73" s="204"/>
      <c r="Z73" s="204"/>
      <c r="AA73" s="204"/>
    </row>
    <row r="74" spans="2:27" s="136" customFormat="1" ht="16.7" customHeight="1">
      <c r="B74" s="196" t="str">
        <f t="shared" si="21"/>
        <v/>
      </c>
      <c r="C74" s="197" t="str">
        <f t="shared" si="22"/>
        <v/>
      </c>
      <c r="D74" s="197" t="str">
        <f t="shared" si="23"/>
        <v/>
      </c>
      <c r="E74" s="197" t="str">
        <f t="shared" si="24"/>
        <v/>
      </c>
      <c r="F74" s="197" t="str">
        <f t="shared" si="25"/>
        <v/>
      </c>
      <c r="G74" s="197" t="str">
        <f t="shared" si="26"/>
        <v/>
      </c>
      <c r="H74" s="197" t="str">
        <f t="shared" si="27"/>
        <v/>
      </c>
      <c r="I74" s="197" t="str">
        <f t="shared" si="28"/>
        <v/>
      </c>
      <c r="J74" s="197" t="str">
        <f t="shared" si="29"/>
        <v/>
      </c>
      <c r="K74" s="198"/>
      <c r="L74" s="199" t="str">
        <f t="shared" si="30"/>
        <v/>
      </c>
      <c r="M74" s="200" t="str">
        <f t="shared" si="31"/>
        <v/>
      </c>
      <c r="N74" s="201" t="str">
        <f t="shared" si="32"/>
        <v/>
      </c>
      <c r="O74" s="199" t="str">
        <f t="shared" si="33"/>
        <v/>
      </c>
      <c r="P74" s="200" t="str">
        <f t="shared" si="34"/>
        <v/>
      </c>
      <c r="Q74" s="202" t="str">
        <f t="shared" si="35"/>
        <v/>
      </c>
      <c r="R74" s="203"/>
      <c r="U74" s="204"/>
      <c r="V74" s="204"/>
      <c r="W74" s="204"/>
      <c r="X74" s="204"/>
      <c r="Y74" s="204"/>
      <c r="Z74" s="204"/>
      <c r="AA74" s="204"/>
    </row>
    <row r="75" spans="2:27" s="136" customFormat="1" ht="16.7" customHeight="1">
      <c r="B75" s="196" t="str">
        <f t="shared" si="21"/>
        <v/>
      </c>
      <c r="C75" s="197" t="str">
        <f t="shared" si="22"/>
        <v/>
      </c>
      <c r="D75" s="197" t="str">
        <f t="shared" si="23"/>
        <v/>
      </c>
      <c r="E75" s="197" t="str">
        <f t="shared" si="24"/>
        <v/>
      </c>
      <c r="F75" s="197" t="str">
        <f t="shared" si="25"/>
        <v/>
      </c>
      <c r="G75" s="197" t="str">
        <f t="shared" si="26"/>
        <v/>
      </c>
      <c r="H75" s="197" t="str">
        <f t="shared" si="27"/>
        <v/>
      </c>
      <c r="I75" s="197" t="str">
        <f t="shared" si="28"/>
        <v/>
      </c>
      <c r="J75" s="197" t="str">
        <f t="shared" si="29"/>
        <v/>
      </c>
      <c r="K75" s="198"/>
      <c r="L75" s="199" t="str">
        <f t="shared" si="30"/>
        <v/>
      </c>
      <c r="M75" s="200" t="str">
        <f t="shared" si="31"/>
        <v/>
      </c>
      <c r="N75" s="201" t="str">
        <f t="shared" si="32"/>
        <v/>
      </c>
      <c r="O75" s="199" t="str">
        <f t="shared" si="33"/>
        <v/>
      </c>
      <c r="P75" s="200" t="str">
        <f t="shared" si="34"/>
        <v/>
      </c>
      <c r="Q75" s="202" t="str">
        <f t="shared" si="35"/>
        <v/>
      </c>
      <c r="R75" s="203"/>
      <c r="U75" s="204"/>
      <c r="V75" s="204"/>
      <c r="W75" s="204"/>
      <c r="X75" s="204"/>
      <c r="Y75" s="204"/>
      <c r="Z75" s="204"/>
      <c r="AA75" s="204"/>
    </row>
    <row r="76" spans="2:27" s="136" customFormat="1" ht="16.7" customHeight="1">
      <c r="B76" s="196" t="str">
        <f t="shared" si="21"/>
        <v/>
      </c>
      <c r="C76" s="197" t="str">
        <f t="shared" si="22"/>
        <v/>
      </c>
      <c r="D76" s="197" t="str">
        <f t="shared" si="23"/>
        <v/>
      </c>
      <c r="E76" s="197" t="str">
        <f t="shared" si="24"/>
        <v/>
      </c>
      <c r="F76" s="197" t="str">
        <f t="shared" si="25"/>
        <v/>
      </c>
      <c r="G76" s="197" t="str">
        <f t="shared" si="26"/>
        <v/>
      </c>
      <c r="H76" s="197" t="str">
        <f t="shared" si="27"/>
        <v/>
      </c>
      <c r="I76" s="197" t="str">
        <f t="shared" si="28"/>
        <v/>
      </c>
      <c r="J76" s="197" t="str">
        <f t="shared" si="29"/>
        <v/>
      </c>
      <c r="K76" s="198"/>
      <c r="L76" s="199" t="str">
        <f t="shared" si="30"/>
        <v/>
      </c>
      <c r="M76" s="200" t="str">
        <f t="shared" si="31"/>
        <v/>
      </c>
      <c r="N76" s="201" t="str">
        <f t="shared" si="32"/>
        <v/>
      </c>
      <c r="O76" s="199" t="str">
        <f t="shared" si="33"/>
        <v/>
      </c>
      <c r="P76" s="200" t="str">
        <f t="shared" si="34"/>
        <v/>
      </c>
      <c r="Q76" s="202" t="str">
        <f t="shared" si="35"/>
        <v/>
      </c>
      <c r="R76" s="203"/>
      <c r="U76" s="204"/>
      <c r="V76" s="204"/>
      <c r="W76" s="204"/>
      <c r="X76" s="204"/>
      <c r="Y76" s="204"/>
      <c r="Z76" s="204"/>
      <c r="AA76" s="204"/>
    </row>
    <row r="77" spans="2:27" s="136" customFormat="1" ht="16.7" customHeight="1">
      <c r="B77" s="196" t="str">
        <f t="shared" si="21"/>
        <v/>
      </c>
      <c r="C77" s="197" t="str">
        <f t="shared" si="22"/>
        <v/>
      </c>
      <c r="D77" s="197" t="str">
        <f t="shared" si="23"/>
        <v/>
      </c>
      <c r="E77" s="197" t="str">
        <f t="shared" si="24"/>
        <v/>
      </c>
      <c r="F77" s="197" t="str">
        <f t="shared" si="25"/>
        <v/>
      </c>
      <c r="G77" s="197" t="str">
        <f t="shared" si="26"/>
        <v/>
      </c>
      <c r="H77" s="197" t="str">
        <f t="shared" si="27"/>
        <v/>
      </c>
      <c r="I77" s="197" t="str">
        <f t="shared" si="28"/>
        <v/>
      </c>
      <c r="J77" s="197" t="str">
        <f t="shared" si="29"/>
        <v/>
      </c>
      <c r="K77" s="198"/>
      <c r="L77" s="199" t="str">
        <f t="shared" si="30"/>
        <v/>
      </c>
      <c r="M77" s="200" t="str">
        <f t="shared" si="31"/>
        <v/>
      </c>
      <c r="N77" s="201" t="str">
        <f t="shared" si="32"/>
        <v/>
      </c>
      <c r="O77" s="199" t="str">
        <f t="shared" si="33"/>
        <v/>
      </c>
      <c r="P77" s="200" t="str">
        <f t="shared" si="34"/>
        <v/>
      </c>
      <c r="Q77" s="202" t="str">
        <f t="shared" si="35"/>
        <v/>
      </c>
      <c r="R77" s="203"/>
      <c r="U77" s="204"/>
      <c r="V77" s="204"/>
      <c r="W77" s="204"/>
      <c r="X77" s="204"/>
      <c r="Y77" s="204"/>
      <c r="Z77" s="204"/>
      <c r="AA77" s="204"/>
    </row>
    <row r="78" spans="2:27" s="136" customFormat="1" ht="16.7" customHeight="1">
      <c r="B78" s="196" t="str">
        <f t="shared" si="21"/>
        <v/>
      </c>
      <c r="C78" s="197" t="str">
        <f t="shared" si="22"/>
        <v/>
      </c>
      <c r="D78" s="197" t="str">
        <f t="shared" si="23"/>
        <v/>
      </c>
      <c r="E78" s="197" t="str">
        <f t="shared" si="24"/>
        <v/>
      </c>
      <c r="F78" s="197" t="str">
        <f t="shared" si="25"/>
        <v/>
      </c>
      <c r="G78" s="197" t="str">
        <f t="shared" si="26"/>
        <v/>
      </c>
      <c r="H78" s="197" t="str">
        <f t="shared" si="27"/>
        <v/>
      </c>
      <c r="I78" s="197" t="str">
        <f t="shared" si="28"/>
        <v/>
      </c>
      <c r="J78" s="197" t="str">
        <f t="shared" si="29"/>
        <v/>
      </c>
      <c r="K78" s="198"/>
      <c r="L78" s="199" t="str">
        <f t="shared" si="30"/>
        <v/>
      </c>
      <c r="M78" s="200" t="str">
        <f t="shared" si="31"/>
        <v/>
      </c>
      <c r="N78" s="201" t="str">
        <f t="shared" si="32"/>
        <v/>
      </c>
      <c r="O78" s="199" t="str">
        <f t="shared" si="33"/>
        <v/>
      </c>
      <c r="P78" s="200" t="str">
        <f t="shared" si="34"/>
        <v/>
      </c>
      <c r="Q78" s="202" t="str">
        <f t="shared" si="35"/>
        <v/>
      </c>
      <c r="R78" s="203"/>
      <c r="U78" s="204"/>
      <c r="V78" s="204"/>
      <c r="W78" s="204"/>
      <c r="X78" s="204"/>
      <c r="Y78" s="204"/>
      <c r="Z78" s="204"/>
      <c r="AA78" s="204"/>
    </row>
    <row r="79" spans="2:27" s="136" customFormat="1" ht="16.7" customHeight="1">
      <c r="B79" s="196" t="str">
        <f t="shared" si="21"/>
        <v/>
      </c>
      <c r="C79" s="197" t="str">
        <f t="shared" si="22"/>
        <v/>
      </c>
      <c r="D79" s="197" t="str">
        <f t="shared" si="23"/>
        <v/>
      </c>
      <c r="E79" s="197" t="str">
        <f t="shared" si="24"/>
        <v/>
      </c>
      <c r="F79" s="197" t="str">
        <f t="shared" si="25"/>
        <v/>
      </c>
      <c r="G79" s="197" t="str">
        <f t="shared" si="26"/>
        <v/>
      </c>
      <c r="H79" s="197" t="str">
        <f t="shared" si="27"/>
        <v/>
      </c>
      <c r="I79" s="197" t="str">
        <f t="shared" si="28"/>
        <v/>
      </c>
      <c r="J79" s="197" t="str">
        <f t="shared" si="29"/>
        <v/>
      </c>
      <c r="K79" s="198"/>
      <c r="L79" s="199" t="str">
        <f t="shared" si="30"/>
        <v/>
      </c>
      <c r="M79" s="200" t="str">
        <f t="shared" si="31"/>
        <v/>
      </c>
      <c r="N79" s="201" t="str">
        <f t="shared" si="32"/>
        <v/>
      </c>
      <c r="O79" s="199" t="str">
        <f t="shared" si="33"/>
        <v/>
      </c>
      <c r="P79" s="200" t="str">
        <f t="shared" si="34"/>
        <v/>
      </c>
      <c r="Q79" s="202" t="str">
        <f t="shared" si="35"/>
        <v/>
      </c>
      <c r="R79" s="203"/>
      <c r="U79" s="204"/>
      <c r="V79" s="204"/>
      <c r="W79" s="204"/>
      <c r="X79" s="204"/>
      <c r="Y79" s="204"/>
      <c r="Z79" s="204"/>
      <c r="AA79" s="204"/>
    </row>
    <row r="80" spans="2:27" s="136" customFormat="1" ht="16.7" customHeight="1">
      <c r="B80" s="196" t="str">
        <f t="shared" si="21"/>
        <v/>
      </c>
      <c r="C80" s="197" t="str">
        <f t="shared" si="22"/>
        <v/>
      </c>
      <c r="D80" s="197" t="str">
        <f t="shared" si="23"/>
        <v/>
      </c>
      <c r="E80" s="197" t="str">
        <f t="shared" si="24"/>
        <v/>
      </c>
      <c r="F80" s="197" t="str">
        <f t="shared" si="25"/>
        <v/>
      </c>
      <c r="G80" s="197" t="str">
        <f t="shared" si="26"/>
        <v/>
      </c>
      <c r="H80" s="197" t="str">
        <f t="shared" si="27"/>
        <v/>
      </c>
      <c r="I80" s="197" t="str">
        <f t="shared" si="28"/>
        <v/>
      </c>
      <c r="J80" s="197" t="str">
        <f t="shared" si="29"/>
        <v/>
      </c>
      <c r="K80" s="198"/>
      <c r="L80" s="199" t="str">
        <f t="shared" si="30"/>
        <v/>
      </c>
      <c r="M80" s="200" t="str">
        <f t="shared" si="31"/>
        <v/>
      </c>
      <c r="N80" s="201" t="str">
        <f t="shared" si="32"/>
        <v/>
      </c>
      <c r="O80" s="199" t="str">
        <f t="shared" si="33"/>
        <v/>
      </c>
      <c r="P80" s="200" t="str">
        <f t="shared" si="34"/>
        <v/>
      </c>
      <c r="Q80" s="202" t="str">
        <f t="shared" si="35"/>
        <v/>
      </c>
      <c r="R80" s="203"/>
      <c r="U80" s="204"/>
      <c r="V80" s="204"/>
      <c r="W80" s="204"/>
      <c r="X80" s="204"/>
      <c r="Y80" s="204"/>
      <c r="Z80" s="204"/>
      <c r="AA80" s="204"/>
    </row>
    <row r="81" spans="2:27" s="136" customFormat="1" ht="16.7" customHeight="1">
      <c r="B81" s="196" t="str">
        <f t="shared" si="21"/>
        <v/>
      </c>
      <c r="C81" s="197" t="str">
        <f t="shared" si="22"/>
        <v/>
      </c>
      <c r="D81" s="197" t="str">
        <f t="shared" si="23"/>
        <v/>
      </c>
      <c r="E81" s="197" t="str">
        <f t="shared" si="24"/>
        <v/>
      </c>
      <c r="F81" s="197" t="str">
        <f t="shared" si="25"/>
        <v/>
      </c>
      <c r="G81" s="197" t="str">
        <f t="shared" si="26"/>
        <v/>
      </c>
      <c r="H81" s="197" t="str">
        <f t="shared" si="27"/>
        <v/>
      </c>
      <c r="I81" s="197" t="str">
        <f t="shared" si="28"/>
        <v/>
      </c>
      <c r="J81" s="197" t="str">
        <f t="shared" si="29"/>
        <v/>
      </c>
      <c r="K81" s="198"/>
      <c r="L81" s="199" t="str">
        <f t="shared" si="30"/>
        <v/>
      </c>
      <c r="M81" s="200" t="str">
        <f t="shared" si="31"/>
        <v/>
      </c>
      <c r="N81" s="201" t="str">
        <f t="shared" si="32"/>
        <v/>
      </c>
      <c r="O81" s="199" t="str">
        <f t="shared" si="33"/>
        <v/>
      </c>
      <c r="P81" s="200" t="str">
        <f t="shared" si="34"/>
        <v/>
      </c>
      <c r="Q81" s="202" t="str">
        <f t="shared" si="35"/>
        <v/>
      </c>
      <c r="R81" s="203"/>
      <c r="U81" s="204"/>
      <c r="V81" s="204"/>
      <c r="W81" s="204"/>
      <c r="X81" s="204"/>
      <c r="Y81" s="204"/>
      <c r="Z81" s="204"/>
      <c r="AA81" s="204"/>
    </row>
    <row r="82" spans="2:27" s="136" customFormat="1" ht="16.7" customHeight="1">
      <c r="B82" s="196" t="str">
        <f t="shared" si="21"/>
        <v/>
      </c>
      <c r="C82" s="197" t="str">
        <f t="shared" si="22"/>
        <v/>
      </c>
      <c r="D82" s="197" t="str">
        <f t="shared" si="23"/>
        <v/>
      </c>
      <c r="E82" s="197" t="str">
        <f t="shared" si="24"/>
        <v/>
      </c>
      <c r="F82" s="197" t="str">
        <f t="shared" si="25"/>
        <v/>
      </c>
      <c r="G82" s="197" t="str">
        <f t="shared" si="26"/>
        <v/>
      </c>
      <c r="H82" s="197" t="str">
        <f t="shared" si="27"/>
        <v/>
      </c>
      <c r="I82" s="197" t="str">
        <f t="shared" si="28"/>
        <v/>
      </c>
      <c r="J82" s="197" t="str">
        <f t="shared" si="29"/>
        <v/>
      </c>
      <c r="K82" s="198"/>
      <c r="L82" s="199" t="str">
        <f t="shared" si="30"/>
        <v/>
      </c>
      <c r="M82" s="200" t="str">
        <f t="shared" si="31"/>
        <v/>
      </c>
      <c r="N82" s="201" t="str">
        <f t="shared" si="32"/>
        <v/>
      </c>
      <c r="O82" s="199" t="str">
        <f t="shared" si="33"/>
        <v/>
      </c>
      <c r="P82" s="200" t="str">
        <f t="shared" si="34"/>
        <v/>
      </c>
      <c r="Q82" s="202" t="str">
        <f t="shared" si="35"/>
        <v/>
      </c>
      <c r="R82" s="203"/>
      <c r="U82" s="204"/>
      <c r="V82" s="204"/>
      <c r="W82" s="204"/>
      <c r="X82" s="204"/>
      <c r="Y82" s="204"/>
      <c r="Z82" s="204"/>
      <c r="AA82" s="204"/>
    </row>
    <row r="83" spans="2:27" s="136" customFormat="1" ht="16.7" customHeight="1">
      <c r="B83" s="196" t="str">
        <f t="shared" si="21"/>
        <v/>
      </c>
      <c r="C83" s="197" t="str">
        <f t="shared" si="22"/>
        <v/>
      </c>
      <c r="D83" s="197" t="str">
        <f t="shared" si="23"/>
        <v/>
      </c>
      <c r="E83" s="197" t="str">
        <f t="shared" si="24"/>
        <v/>
      </c>
      <c r="F83" s="197" t="str">
        <f t="shared" si="25"/>
        <v/>
      </c>
      <c r="G83" s="197" t="str">
        <f t="shared" si="26"/>
        <v/>
      </c>
      <c r="H83" s="197" t="str">
        <f t="shared" si="27"/>
        <v/>
      </c>
      <c r="I83" s="197" t="str">
        <f t="shared" si="28"/>
        <v/>
      </c>
      <c r="J83" s="197" t="str">
        <f t="shared" si="29"/>
        <v/>
      </c>
      <c r="K83" s="198"/>
      <c r="L83" s="199" t="str">
        <f t="shared" si="30"/>
        <v/>
      </c>
      <c r="M83" s="200" t="str">
        <f t="shared" si="31"/>
        <v/>
      </c>
      <c r="N83" s="201" t="str">
        <f t="shared" si="32"/>
        <v/>
      </c>
      <c r="O83" s="199" t="str">
        <f t="shared" si="33"/>
        <v/>
      </c>
      <c r="P83" s="200" t="str">
        <f t="shared" si="34"/>
        <v/>
      </c>
      <c r="Q83" s="202" t="str">
        <f t="shared" si="35"/>
        <v/>
      </c>
      <c r="R83" s="203"/>
      <c r="U83" s="204"/>
      <c r="V83" s="204"/>
      <c r="W83" s="204"/>
      <c r="X83" s="204"/>
      <c r="Y83" s="204"/>
      <c r="Z83" s="204"/>
      <c r="AA83" s="204"/>
    </row>
    <row r="84" spans="2:27" s="136" customFormat="1" ht="16.7" customHeight="1">
      <c r="B84" s="196" t="str">
        <f t="shared" si="21"/>
        <v/>
      </c>
      <c r="C84" s="197" t="str">
        <f t="shared" si="22"/>
        <v/>
      </c>
      <c r="D84" s="197" t="str">
        <f t="shared" si="23"/>
        <v/>
      </c>
      <c r="E84" s="197" t="str">
        <f t="shared" si="24"/>
        <v/>
      </c>
      <c r="F84" s="197" t="str">
        <f t="shared" si="25"/>
        <v/>
      </c>
      <c r="G84" s="197" t="str">
        <f t="shared" si="26"/>
        <v/>
      </c>
      <c r="H84" s="197" t="str">
        <f t="shared" si="27"/>
        <v/>
      </c>
      <c r="I84" s="197" t="str">
        <f t="shared" si="28"/>
        <v/>
      </c>
      <c r="J84" s="197" t="str">
        <f t="shared" si="29"/>
        <v/>
      </c>
      <c r="K84" s="198"/>
      <c r="L84" s="199" t="str">
        <f t="shared" si="30"/>
        <v/>
      </c>
      <c r="M84" s="200" t="str">
        <f t="shared" si="31"/>
        <v/>
      </c>
      <c r="N84" s="201" t="str">
        <f t="shared" si="32"/>
        <v/>
      </c>
      <c r="O84" s="199" t="str">
        <f t="shared" si="33"/>
        <v/>
      </c>
      <c r="P84" s="200" t="str">
        <f t="shared" si="34"/>
        <v/>
      </c>
      <c r="Q84" s="202" t="str">
        <f t="shared" si="35"/>
        <v/>
      </c>
      <c r="R84" s="203"/>
      <c r="U84" s="204"/>
      <c r="V84" s="204"/>
      <c r="W84" s="204"/>
      <c r="X84" s="204"/>
      <c r="Y84" s="204"/>
      <c r="Z84" s="204"/>
      <c r="AA84" s="204"/>
    </row>
    <row r="85" spans="2:27" s="136" customFormat="1" ht="16.7" customHeight="1">
      <c r="B85" s="196" t="str">
        <f t="shared" si="21"/>
        <v/>
      </c>
      <c r="C85" s="197" t="str">
        <f t="shared" si="22"/>
        <v/>
      </c>
      <c r="D85" s="197" t="str">
        <f t="shared" si="23"/>
        <v/>
      </c>
      <c r="E85" s="197" t="str">
        <f t="shared" si="24"/>
        <v/>
      </c>
      <c r="F85" s="197" t="str">
        <f t="shared" si="25"/>
        <v/>
      </c>
      <c r="G85" s="197" t="str">
        <f t="shared" si="26"/>
        <v/>
      </c>
      <c r="H85" s="197" t="str">
        <f t="shared" si="27"/>
        <v/>
      </c>
      <c r="I85" s="197" t="str">
        <f t="shared" si="28"/>
        <v/>
      </c>
      <c r="J85" s="197" t="str">
        <f t="shared" si="29"/>
        <v/>
      </c>
      <c r="K85" s="198"/>
      <c r="L85" s="199" t="str">
        <f t="shared" si="30"/>
        <v/>
      </c>
      <c r="M85" s="200" t="str">
        <f t="shared" si="31"/>
        <v/>
      </c>
      <c r="N85" s="201" t="str">
        <f t="shared" si="32"/>
        <v/>
      </c>
      <c r="O85" s="199" t="str">
        <f t="shared" si="33"/>
        <v/>
      </c>
      <c r="P85" s="200" t="str">
        <f t="shared" si="34"/>
        <v/>
      </c>
      <c r="Q85" s="202" t="str">
        <f t="shared" si="35"/>
        <v/>
      </c>
      <c r="R85" s="203"/>
      <c r="U85" s="204"/>
      <c r="V85" s="204"/>
      <c r="W85" s="204"/>
      <c r="X85" s="204"/>
      <c r="Y85" s="204"/>
      <c r="Z85" s="204"/>
      <c r="AA85" s="204"/>
    </row>
    <row r="86" spans="2:27" s="136" customFormat="1" ht="16.7" customHeight="1">
      <c r="B86" s="196" t="str">
        <f t="shared" si="21"/>
        <v/>
      </c>
      <c r="C86" s="197" t="str">
        <f t="shared" si="22"/>
        <v/>
      </c>
      <c r="D86" s="197" t="str">
        <f t="shared" si="23"/>
        <v/>
      </c>
      <c r="E86" s="197" t="str">
        <f t="shared" si="24"/>
        <v/>
      </c>
      <c r="F86" s="197" t="str">
        <f t="shared" si="25"/>
        <v/>
      </c>
      <c r="G86" s="197" t="str">
        <f t="shared" si="26"/>
        <v/>
      </c>
      <c r="H86" s="197" t="str">
        <f t="shared" si="27"/>
        <v/>
      </c>
      <c r="I86" s="197" t="str">
        <f t="shared" si="28"/>
        <v/>
      </c>
      <c r="J86" s="197" t="str">
        <f t="shared" si="29"/>
        <v/>
      </c>
      <c r="K86" s="198"/>
      <c r="L86" s="199" t="str">
        <f t="shared" si="30"/>
        <v/>
      </c>
      <c r="M86" s="200" t="str">
        <f t="shared" si="31"/>
        <v/>
      </c>
      <c r="N86" s="201" t="str">
        <f t="shared" si="32"/>
        <v/>
      </c>
      <c r="O86" s="199" t="str">
        <f t="shared" si="33"/>
        <v/>
      </c>
      <c r="P86" s="200" t="str">
        <f t="shared" si="34"/>
        <v/>
      </c>
      <c r="Q86" s="202" t="str">
        <f t="shared" si="35"/>
        <v/>
      </c>
      <c r="R86" s="203"/>
      <c r="U86" s="204"/>
      <c r="V86" s="204"/>
      <c r="W86" s="204"/>
      <c r="X86" s="204"/>
      <c r="Y86" s="204"/>
      <c r="Z86" s="204"/>
      <c r="AA86" s="204"/>
    </row>
    <row r="87" spans="2:27" s="136" customFormat="1" ht="16.7" customHeight="1">
      <c r="B87" s="196" t="str">
        <f t="shared" si="21"/>
        <v/>
      </c>
      <c r="C87" s="197" t="str">
        <f t="shared" si="22"/>
        <v/>
      </c>
      <c r="D87" s="197" t="str">
        <f t="shared" si="23"/>
        <v/>
      </c>
      <c r="E87" s="197" t="str">
        <f t="shared" si="24"/>
        <v/>
      </c>
      <c r="F87" s="197" t="str">
        <f t="shared" si="25"/>
        <v/>
      </c>
      <c r="G87" s="197" t="str">
        <f t="shared" si="26"/>
        <v/>
      </c>
      <c r="H87" s="197" t="str">
        <f t="shared" si="27"/>
        <v/>
      </c>
      <c r="I87" s="197" t="str">
        <f t="shared" si="28"/>
        <v/>
      </c>
      <c r="J87" s="197" t="str">
        <f t="shared" si="29"/>
        <v/>
      </c>
      <c r="K87" s="198"/>
      <c r="L87" s="199" t="str">
        <f t="shared" si="30"/>
        <v/>
      </c>
      <c r="M87" s="200" t="str">
        <f t="shared" si="31"/>
        <v/>
      </c>
      <c r="N87" s="201" t="str">
        <f t="shared" si="32"/>
        <v/>
      </c>
      <c r="O87" s="199" t="str">
        <f t="shared" si="33"/>
        <v/>
      </c>
      <c r="P87" s="200" t="str">
        <f t="shared" si="34"/>
        <v/>
      </c>
      <c r="Q87" s="202" t="str">
        <f t="shared" si="35"/>
        <v/>
      </c>
      <c r="R87" s="203"/>
      <c r="U87" s="204"/>
      <c r="V87" s="204"/>
      <c r="W87" s="204"/>
      <c r="X87" s="204"/>
      <c r="Y87" s="204"/>
      <c r="Z87" s="204"/>
      <c r="AA87" s="204"/>
    </row>
    <row r="88" spans="2:27" s="136" customFormat="1" ht="16.7" customHeight="1">
      <c r="B88" s="196" t="str">
        <f t="shared" si="21"/>
        <v/>
      </c>
      <c r="C88" s="197" t="str">
        <f t="shared" si="22"/>
        <v/>
      </c>
      <c r="D88" s="197" t="str">
        <f t="shared" si="23"/>
        <v/>
      </c>
      <c r="E88" s="197" t="str">
        <f t="shared" si="24"/>
        <v/>
      </c>
      <c r="F88" s="197" t="str">
        <f t="shared" si="25"/>
        <v/>
      </c>
      <c r="G88" s="197" t="str">
        <f t="shared" si="26"/>
        <v/>
      </c>
      <c r="H88" s="197" t="str">
        <f t="shared" si="27"/>
        <v/>
      </c>
      <c r="I88" s="197" t="str">
        <f t="shared" si="28"/>
        <v/>
      </c>
      <c r="J88" s="197" t="str">
        <f t="shared" si="29"/>
        <v/>
      </c>
      <c r="K88" s="198"/>
      <c r="L88" s="199" t="str">
        <f t="shared" si="30"/>
        <v/>
      </c>
      <c r="M88" s="200" t="str">
        <f t="shared" si="31"/>
        <v/>
      </c>
      <c r="N88" s="201" t="str">
        <f t="shared" si="32"/>
        <v/>
      </c>
      <c r="O88" s="199" t="str">
        <f t="shared" si="33"/>
        <v/>
      </c>
      <c r="P88" s="200" t="str">
        <f t="shared" si="34"/>
        <v/>
      </c>
      <c r="Q88" s="202" t="str">
        <f t="shared" si="35"/>
        <v/>
      </c>
      <c r="R88" s="203"/>
      <c r="U88" s="204"/>
      <c r="V88" s="204"/>
      <c r="W88" s="204"/>
      <c r="X88" s="204"/>
      <c r="Y88" s="204"/>
      <c r="Z88" s="204"/>
      <c r="AA88" s="204"/>
    </row>
    <row r="89" spans="2:27" s="136" customFormat="1" ht="16.7" customHeight="1">
      <c r="B89" s="196" t="str">
        <f t="shared" si="21"/>
        <v/>
      </c>
      <c r="C89" s="197" t="str">
        <f t="shared" si="22"/>
        <v/>
      </c>
      <c r="D89" s="197" t="str">
        <f t="shared" si="23"/>
        <v/>
      </c>
      <c r="E89" s="197" t="str">
        <f t="shared" si="24"/>
        <v/>
      </c>
      <c r="F89" s="197" t="str">
        <f t="shared" si="25"/>
        <v/>
      </c>
      <c r="G89" s="197" t="str">
        <f t="shared" si="26"/>
        <v/>
      </c>
      <c r="H89" s="197" t="str">
        <f t="shared" si="27"/>
        <v/>
      </c>
      <c r="I89" s="197" t="str">
        <f t="shared" si="28"/>
        <v/>
      </c>
      <c r="J89" s="197" t="str">
        <f t="shared" si="29"/>
        <v/>
      </c>
      <c r="K89" s="198"/>
      <c r="L89" s="199" t="str">
        <f t="shared" si="30"/>
        <v/>
      </c>
      <c r="M89" s="200" t="str">
        <f t="shared" si="31"/>
        <v/>
      </c>
      <c r="N89" s="201" t="str">
        <f t="shared" si="32"/>
        <v/>
      </c>
      <c r="O89" s="199" t="str">
        <f t="shared" si="33"/>
        <v/>
      </c>
      <c r="P89" s="200" t="str">
        <f t="shared" si="34"/>
        <v/>
      </c>
      <c r="Q89" s="202" t="str">
        <f t="shared" si="35"/>
        <v/>
      </c>
      <c r="R89" s="203"/>
      <c r="U89" s="204"/>
      <c r="V89" s="204"/>
      <c r="W89" s="204"/>
      <c r="X89" s="204"/>
      <c r="Y89" s="204"/>
      <c r="Z89" s="204"/>
      <c r="AA89" s="204"/>
    </row>
    <row r="90" spans="2:27" s="136" customFormat="1" ht="16.7" customHeight="1">
      <c r="B90" s="196" t="str">
        <f t="shared" si="21"/>
        <v/>
      </c>
      <c r="C90" s="197" t="str">
        <f t="shared" si="22"/>
        <v/>
      </c>
      <c r="D90" s="197" t="str">
        <f t="shared" si="23"/>
        <v/>
      </c>
      <c r="E90" s="197" t="str">
        <f t="shared" si="24"/>
        <v/>
      </c>
      <c r="F90" s="197" t="str">
        <f t="shared" si="25"/>
        <v/>
      </c>
      <c r="G90" s="197" t="str">
        <f t="shared" si="26"/>
        <v/>
      </c>
      <c r="H90" s="197" t="str">
        <f t="shared" si="27"/>
        <v/>
      </c>
      <c r="I90" s="197" t="str">
        <f t="shared" si="28"/>
        <v/>
      </c>
      <c r="J90" s="197" t="str">
        <f t="shared" si="29"/>
        <v/>
      </c>
      <c r="K90" s="198"/>
      <c r="L90" s="199" t="str">
        <f t="shared" si="30"/>
        <v/>
      </c>
      <c r="M90" s="200" t="str">
        <f t="shared" si="31"/>
        <v/>
      </c>
      <c r="N90" s="201" t="str">
        <f t="shared" si="32"/>
        <v/>
      </c>
      <c r="O90" s="199" t="str">
        <f t="shared" si="33"/>
        <v/>
      </c>
      <c r="P90" s="200" t="str">
        <f t="shared" si="34"/>
        <v/>
      </c>
      <c r="Q90" s="202" t="str">
        <f t="shared" si="35"/>
        <v/>
      </c>
      <c r="R90" s="203"/>
      <c r="U90" s="204"/>
      <c r="V90" s="204"/>
      <c r="W90" s="204"/>
      <c r="X90" s="204"/>
      <c r="Y90" s="204"/>
      <c r="Z90" s="204"/>
      <c r="AA90" s="204"/>
    </row>
    <row r="91" spans="2:27" s="136" customFormat="1" ht="16.7" customHeight="1">
      <c r="B91" s="196" t="str">
        <f t="shared" si="21"/>
        <v/>
      </c>
      <c r="C91" s="197" t="str">
        <f t="shared" si="22"/>
        <v/>
      </c>
      <c r="D91" s="197" t="str">
        <f t="shared" si="23"/>
        <v/>
      </c>
      <c r="E91" s="197" t="str">
        <f t="shared" si="24"/>
        <v/>
      </c>
      <c r="F91" s="197" t="str">
        <f t="shared" si="25"/>
        <v/>
      </c>
      <c r="G91" s="197" t="str">
        <f t="shared" si="26"/>
        <v/>
      </c>
      <c r="H91" s="197" t="str">
        <f t="shared" si="27"/>
        <v/>
      </c>
      <c r="I91" s="197" t="str">
        <f t="shared" si="28"/>
        <v/>
      </c>
      <c r="J91" s="197" t="str">
        <f t="shared" si="29"/>
        <v/>
      </c>
      <c r="K91" s="198"/>
      <c r="L91" s="199" t="str">
        <f t="shared" si="30"/>
        <v/>
      </c>
      <c r="M91" s="200" t="str">
        <f t="shared" si="31"/>
        <v/>
      </c>
      <c r="N91" s="201" t="str">
        <f t="shared" si="32"/>
        <v/>
      </c>
      <c r="O91" s="199" t="str">
        <f t="shared" si="33"/>
        <v/>
      </c>
      <c r="P91" s="200" t="str">
        <f t="shared" si="34"/>
        <v/>
      </c>
      <c r="Q91" s="202" t="str">
        <f t="shared" si="35"/>
        <v/>
      </c>
      <c r="R91" s="203"/>
      <c r="U91" s="204"/>
      <c r="V91" s="204"/>
      <c r="W91" s="204"/>
      <c r="X91" s="204"/>
      <c r="Y91" s="204"/>
      <c r="Z91" s="204"/>
      <c r="AA91" s="204"/>
    </row>
    <row r="92" spans="2:27" s="136" customFormat="1" ht="16.7" customHeight="1">
      <c r="B92" s="196" t="str">
        <f t="shared" si="21"/>
        <v/>
      </c>
      <c r="C92" s="197" t="str">
        <f t="shared" si="22"/>
        <v/>
      </c>
      <c r="D92" s="197" t="str">
        <f t="shared" si="23"/>
        <v/>
      </c>
      <c r="E92" s="197" t="str">
        <f t="shared" si="24"/>
        <v/>
      </c>
      <c r="F92" s="197" t="str">
        <f t="shared" si="25"/>
        <v/>
      </c>
      <c r="G92" s="197" t="str">
        <f t="shared" si="26"/>
        <v/>
      </c>
      <c r="H92" s="197" t="str">
        <f t="shared" si="27"/>
        <v/>
      </c>
      <c r="I92" s="197" t="str">
        <f t="shared" si="28"/>
        <v/>
      </c>
      <c r="J92" s="197" t="str">
        <f t="shared" si="29"/>
        <v/>
      </c>
      <c r="K92" s="198"/>
      <c r="L92" s="199" t="str">
        <f t="shared" si="30"/>
        <v/>
      </c>
      <c r="M92" s="200" t="str">
        <f t="shared" si="31"/>
        <v/>
      </c>
      <c r="N92" s="201" t="str">
        <f t="shared" si="32"/>
        <v/>
      </c>
      <c r="O92" s="199" t="str">
        <f t="shared" si="33"/>
        <v/>
      </c>
      <c r="P92" s="200" t="str">
        <f t="shared" si="34"/>
        <v/>
      </c>
      <c r="Q92" s="202" t="str">
        <f t="shared" si="35"/>
        <v/>
      </c>
      <c r="R92" s="203"/>
      <c r="U92" s="204"/>
      <c r="V92" s="204"/>
      <c r="W92" s="204"/>
      <c r="X92" s="204"/>
      <c r="Y92" s="204"/>
      <c r="Z92" s="204"/>
      <c r="AA92" s="204"/>
    </row>
    <row r="93" spans="2:27" s="136" customFormat="1" ht="16.7" customHeight="1">
      <c r="B93" s="196" t="str">
        <f t="shared" si="21"/>
        <v/>
      </c>
      <c r="C93" s="197" t="str">
        <f t="shared" si="22"/>
        <v/>
      </c>
      <c r="D93" s="197" t="str">
        <f t="shared" si="23"/>
        <v/>
      </c>
      <c r="E93" s="197" t="str">
        <f t="shared" si="24"/>
        <v/>
      </c>
      <c r="F93" s="197" t="str">
        <f t="shared" si="25"/>
        <v/>
      </c>
      <c r="G93" s="197" t="str">
        <f t="shared" si="26"/>
        <v/>
      </c>
      <c r="H93" s="197" t="str">
        <f t="shared" si="27"/>
        <v/>
      </c>
      <c r="I93" s="197" t="str">
        <f t="shared" si="28"/>
        <v/>
      </c>
      <c r="J93" s="197" t="str">
        <f t="shared" si="29"/>
        <v/>
      </c>
      <c r="K93" s="198"/>
      <c r="L93" s="199" t="str">
        <f t="shared" si="30"/>
        <v/>
      </c>
      <c r="M93" s="200" t="str">
        <f t="shared" si="31"/>
        <v/>
      </c>
      <c r="N93" s="201" t="str">
        <f t="shared" si="32"/>
        <v/>
      </c>
      <c r="O93" s="199" t="str">
        <f t="shared" si="33"/>
        <v/>
      </c>
      <c r="P93" s="200" t="str">
        <f t="shared" si="34"/>
        <v/>
      </c>
      <c r="Q93" s="202" t="str">
        <f t="shared" si="35"/>
        <v/>
      </c>
      <c r="R93" s="203"/>
      <c r="U93" s="204"/>
      <c r="V93" s="204"/>
      <c r="W93" s="204"/>
      <c r="X93" s="204"/>
      <c r="Y93" s="204"/>
      <c r="Z93" s="204"/>
      <c r="AA93" s="204"/>
    </row>
    <row r="94" spans="2:27" s="136" customFormat="1" ht="16.7" customHeight="1">
      <c r="B94" s="196" t="str">
        <f t="shared" si="21"/>
        <v/>
      </c>
      <c r="C94" s="197" t="str">
        <f t="shared" si="22"/>
        <v/>
      </c>
      <c r="D94" s="197" t="str">
        <f t="shared" si="23"/>
        <v/>
      </c>
      <c r="E94" s="197" t="str">
        <f t="shared" si="24"/>
        <v/>
      </c>
      <c r="F94" s="197" t="str">
        <f t="shared" si="25"/>
        <v/>
      </c>
      <c r="G94" s="197" t="str">
        <f t="shared" si="26"/>
        <v/>
      </c>
      <c r="H94" s="197" t="str">
        <f t="shared" si="27"/>
        <v/>
      </c>
      <c r="I94" s="197" t="str">
        <f t="shared" si="28"/>
        <v/>
      </c>
      <c r="J94" s="197" t="str">
        <f t="shared" si="29"/>
        <v/>
      </c>
      <c r="K94" s="198"/>
      <c r="L94" s="199" t="str">
        <f t="shared" si="30"/>
        <v/>
      </c>
      <c r="M94" s="200" t="str">
        <f t="shared" si="31"/>
        <v/>
      </c>
      <c r="N94" s="201" t="str">
        <f t="shared" si="32"/>
        <v/>
      </c>
      <c r="O94" s="199" t="str">
        <f t="shared" si="33"/>
        <v/>
      </c>
      <c r="P94" s="200" t="str">
        <f t="shared" si="34"/>
        <v/>
      </c>
      <c r="Q94" s="202" t="str">
        <f t="shared" si="35"/>
        <v/>
      </c>
      <c r="R94" s="203"/>
      <c r="U94" s="204"/>
      <c r="V94" s="204"/>
      <c r="W94" s="204"/>
      <c r="X94" s="204"/>
      <c r="Y94" s="204"/>
      <c r="Z94" s="204"/>
      <c r="AA94" s="204"/>
    </row>
    <row r="95" spans="2:27" s="136" customFormat="1" ht="16.7" customHeight="1">
      <c r="B95" s="196" t="str">
        <f t="shared" si="21"/>
        <v/>
      </c>
      <c r="C95" s="197" t="str">
        <f t="shared" si="22"/>
        <v/>
      </c>
      <c r="D95" s="197" t="str">
        <f t="shared" si="23"/>
        <v/>
      </c>
      <c r="E95" s="197" t="str">
        <f t="shared" si="24"/>
        <v/>
      </c>
      <c r="F95" s="197" t="str">
        <f t="shared" si="25"/>
        <v/>
      </c>
      <c r="G95" s="197" t="str">
        <f t="shared" si="26"/>
        <v/>
      </c>
      <c r="H95" s="197" t="str">
        <f t="shared" si="27"/>
        <v/>
      </c>
      <c r="I95" s="197" t="str">
        <f t="shared" si="28"/>
        <v/>
      </c>
      <c r="J95" s="197" t="str">
        <f t="shared" si="29"/>
        <v/>
      </c>
      <c r="K95" s="198"/>
      <c r="L95" s="199" t="str">
        <f t="shared" si="30"/>
        <v/>
      </c>
      <c r="M95" s="200" t="str">
        <f t="shared" si="31"/>
        <v/>
      </c>
      <c r="N95" s="201" t="str">
        <f t="shared" si="32"/>
        <v/>
      </c>
      <c r="O95" s="199" t="str">
        <f t="shared" si="33"/>
        <v/>
      </c>
      <c r="P95" s="200" t="str">
        <f t="shared" si="34"/>
        <v/>
      </c>
      <c r="Q95" s="202" t="str">
        <f t="shared" si="35"/>
        <v/>
      </c>
      <c r="R95" s="203"/>
      <c r="U95" s="204"/>
      <c r="V95" s="204"/>
      <c r="W95" s="204"/>
      <c r="X95" s="204"/>
      <c r="Y95" s="204"/>
      <c r="Z95" s="204"/>
      <c r="AA95" s="204"/>
    </row>
    <row r="96" spans="2:27" s="136" customFormat="1" ht="53.25" customHeight="1">
      <c r="P96" s="205"/>
      <c r="Q96" s="250">
        <f>Q48+1</f>
        <v>2</v>
      </c>
      <c r="R96" s="251" t="s">
        <v>406</v>
      </c>
      <c r="U96" s="204"/>
      <c r="V96" s="204"/>
      <c r="W96" s="204"/>
      <c r="X96" s="204"/>
      <c r="Y96" s="204"/>
      <c r="Z96" s="204"/>
      <c r="AA96" s="204"/>
    </row>
  </sheetData>
  <mergeCells count="14">
    <mergeCell ref="P52:R52"/>
    <mergeCell ref="A3:S3"/>
    <mergeCell ref="B5:K5"/>
    <mergeCell ref="L5:M5"/>
    <mergeCell ref="A51:S51"/>
    <mergeCell ref="B9:K9"/>
    <mergeCell ref="L9:M9"/>
    <mergeCell ref="O9:P9"/>
    <mergeCell ref="P4:R4"/>
    <mergeCell ref="B57:K57"/>
    <mergeCell ref="L57:M57"/>
    <mergeCell ref="O57:P57"/>
    <mergeCell ref="B53:K53"/>
    <mergeCell ref="L53:M53"/>
  </mergeCells>
  <phoneticPr fontId="2"/>
  <pageMargins left="0" right="0" top="0.59055118110236227" bottom="0" header="0.31496062992125984" footer="0"/>
  <pageSetup paperSize="9" orientation="portrait" r:id="rId1"/>
  <headerFooter alignWithMargins="0"/>
  <rowBreaks count="1" manualBreakCount="1">
    <brk id="4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view="pageBreakPreview" zoomScale="75" zoomScaleNormal="100" zoomScaleSheetLayoutView="75" workbookViewId="0"/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3" ht="15" customHeight="1" thickBot="1">
      <c r="A1" s="134"/>
      <c r="B1" s="113"/>
      <c r="C1" s="113"/>
      <c r="D1" s="137"/>
      <c r="E1" s="137"/>
      <c r="F1" s="137"/>
      <c r="G1" s="137"/>
      <c r="H1" s="137"/>
      <c r="I1" s="114"/>
      <c r="J1" s="114" t="s">
        <v>283</v>
      </c>
      <c r="K1" s="114"/>
      <c r="L1" s="115"/>
      <c r="M1" s="134"/>
    </row>
    <row r="2" spans="1:13" ht="15" customHeight="1">
      <c r="A2" s="134"/>
      <c r="B2" s="159" t="s">
        <v>288</v>
      </c>
      <c r="C2" s="315"/>
      <c r="D2" s="316"/>
      <c r="E2" s="316"/>
      <c r="F2" s="316"/>
      <c r="G2" s="316"/>
      <c r="H2" s="316"/>
      <c r="I2" s="316"/>
      <c r="J2" s="120" t="s">
        <v>284</v>
      </c>
      <c r="K2" s="121"/>
      <c r="L2" s="161"/>
      <c r="M2" s="134"/>
    </row>
    <row r="3" spans="1:13" ht="28.5" customHeight="1" thickBot="1">
      <c r="A3" s="134"/>
      <c r="B3" s="140" t="s">
        <v>289</v>
      </c>
      <c r="C3" s="313"/>
      <c r="D3" s="314"/>
      <c r="E3" s="314"/>
      <c r="F3" s="314"/>
      <c r="G3" s="314"/>
      <c r="H3" s="314"/>
      <c r="I3" s="314"/>
      <c r="J3" s="141" t="s">
        <v>285</v>
      </c>
      <c r="K3" s="142"/>
      <c r="L3" s="143"/>
      <c r="M3" s="134"/>
    </row>
    <row r="4" spans="1:13" ht="27" customHeight="1" thickBot="1">
      <c r="A4" s="134"/>
      <c r="B4" s="114"/>
      <c r="C4" s="114"/>
      <c r="D4" s="114"/>
      <c r="E4" s="114"/>
      <c r="F4" s="123"/>
      <c r="G4" s="124"/>
      <c r="H4" s="124"/>
      <c r="I4" s="114"/>
      <c r="J4" s="114" t="s">
        <v>286</v>
      </c>
      <c r="K4" s="122"/>
      <c r="L4" s="114"/>
      <c r="M4" s="134"/>
    </row>
    <row r="5" spans="1:13" ht="21.75" customHeight="1">
      <c r="A5" s="134"/>
      <c r="B5" s="311" t="s">
        <v>175</v>
      </c>
      <c r="C5" s="312"/>
      <c r="D5" s="322" t="s">
        <v>235</v>
      </c>
      <c r="E5" s="323"/>
      <c r="F5" s="145" t="s">
        <v>176</v>
      </c>
      <c r="G5" s="322" t="s">
        <v>177</v>
      </c>
      <c r="H5" s="323"/>
      <c r="I5" s="144" t="s">
        <v>154</v>
      </c>
      <c r="J5" s="144"/>
      <c r="K5" s="301" t="s">
        <v>178</v>
      </c>
      <c r="L5" s="302"/>
      <c r="M5" s="135"/>
    </row>
    <row r="6" spans="1:13" ht="15" customHeight="1">
      <c r="A6" s="134"/>
      <c r="B6" s="303"/>
      <c r="C6" s="317"/>
      <c r="D6" s="179" t="str">
        <f>+IF(O6="","",IF(INT(O6),INT(O6),"0"))</f>
        <v/>
      </c>
      <c r="E6" s="171" t="str">
        <f>+IF(O6="","",IF(O6-INT(O6),O6-INT(O6),""))</f>
        <v/>
      </c>
      <c r="F6" s="168"/>
      <c r="G6" s="183" t="str">
        <f t="shared" ref="G6:G11" si="0">+IF(OR(P6="",F6="式"),"",IF(INT(P6),INT(P6),"0"))</f>
        <v/>
      </c>
      <c r="H6" s="175" t="str">
        <f t="shared" ref="H6:H11" si="1">+IF(OR(P6="",F6="式"),"",IF(P6-INT(P6),P6-INT(P6),""))</f>
        <v/>
      </c>
      <c r="I6" s="155" t="str">
        <f>IF(O6="","",+INT(O6*P6))</f>
        <v/>
      </c>
      <c r="J6" s="187"/>
      <c r="K6" s="162"/>
      <c r="L6" s="149"/>
      <c r="M6" s="134"/>
    </row>
    <row r="7" spans="1:13" ht="15" customHeight="1">
      <c r="A7" s="134"/>
      <c r="B7" s="305"/>
      <c r="C7" s="318"/>
      <c r="D7" s="180" t="str">
        <f>+IF(O7="","",IF(INT(O7),INT(O7),"0"))</f>
        <v/>
      </c>
      <c r="E7" s="172" t="str">
        <f>+IF(O7="","",IF(O7-INT(O7),O7-INT(O7),""))</f>
        <v/>
      </c>
      <c r="F7" s="169"/>
      <c r="G7" s="184" t="str">
        <f t="shared" si="0"/>
        <v/>
      </c>
      <c r="H7" s="176" t="str">
        <f t="shared" si="1"/>
        <v/>
      </c>
      <c r="I7" s="156" t="str">
        <f t="shared" ref="I7:I41" si="2">IF(O7="","",+INT(O7*P7))</f>
        <v/>
      </c>
      <c r="J7" s="188"/>
      <c r="K7" s="163" t="s">
        <v>287</v>
      </c>
      <c r="L7" s="150"/>
      <c r="M7" s="134"/>
    </row>
    <row r="8" spans="1:13" ht="15" customHeight="1">
      <c r="A8" s="134"/>
      <c r="B8" s="307"/>
      <c r="C8" s="319"/>
      <c r="D8" s="181" t="str">
        <f>+IF(O8="","",IF(INT(O8),INT(O8),"0"))</f>
        <v/>
      </c>
      <c r="E8" s="173" t="str">
        <f>+IF(O8="","",IF(O8-INT(O8),O8-INT(O8),""))</f>
        <v/>
      </c>
      <c r="F8" s="170"/>
      <c r="G8" s="185" t="str">
        <f t="shared" si="0"/>
        <v/>
      </c>
      <c r="H8" s="177" t="str">
        <f t="shared" si="1"/>
        <v/>
      </c>
      <c r="I8" s="157" t="str">
        <f t="shared" si="2"/>
        <v/>
      </c>
      <c r="J8" s="189"/>
      <c r="K8" s="164" t="s">
        <v>287</v>
      </c>
      <c r="L8" s="165"/>
      <c r="M8" s="134"/>
    </row>
    <row r="9" spans="1:13" ht="15" customHeight="1">
      <c r="A9" s="134"/>
      <c r="B9" s="303"/>
      <c r="C9" s="304"/>
      <c r="D9" s="179" t="str">
        <f t="shared" ref="D9:D41" si="3">+IF(O9="","",IF(INT(O9),INT(O9),"0"))</f>
        <v/>
      </c>
      <c r="E9" s="171" t="str">
        <f t="shared" ref="E9:E41" si="4">+IF(O9="","",IF(O9-INT(O9),O9-INT(O9),""))</f>
        <v/>
      </c>
      <c r="F9" s="151"/>
      <c r="G9" s="183" t="str">
        <f t="shared" si="0"/>
        <v/>
      </c>
      <c r="H9" s="175" t="str">
        <f t="shared" si="1"/>
        <v/>
      </c>
      <c r="I9" s="155" t="str">
        <f t="shared" si="2"/>
        <v/>
      </c>
      <c r="J9" s="127"/>
      <c r="K9" s="162" t="s">
        <v>287</v>
      </c>
      <c r="L9" s="149"/>
      <c r="M9" s="134"/>
    </row>
    <row r="10" spans="1:13" ht="15" customHeight="1">
      <c r="A10" s="134"/>
      <c r="B10" s="305"/>
      <c r="C10" s="306"/>
      <c r="D10" s="180" t="str">
        <f t="shared" si="3"/>
        <v/>
      </c>
      <c r="E10" s="172" t="str">
        <f t="shared" si="4"/>
        <v/>
      </c>
      <c r="F10" s="152"/>
      <c r="G10" s="184" t="str">
        <f t="shared" si="0"/>
        <v/>
      </c>
      <c r="H10" s="176" t="str">
        <f t="shared" si="1"/>
        <v/>
      </c>
      <c r="I10" s="156" t="str">
        <f t="shared" si="2"/>
        <v/>
      </c>
      <c r="J10" s="139"/>
      <c r="K10" s="163" t="s">
        <v>287</v>
      </c>
      <c r="L10" s="150"/>
      <c r="M10" s="134"/>
    </row>
    <row r="11" spans="1:13" ht="15" customHeight="1">
      <c r="A11" s="134"/>
      <c r="B11" s="307"/>
      <c r="C11" s="308"/>
      <c r="D11" s="181" t="str">
        <f t="shared" si="3"/>
        <v/>
      </c>
      <c r="E11" s="173" t="str">
        <f t="shared" si="4"/>
        <v/>
      </c>
      <c r="F11" s="153"/>
      <c r="G11" s="185" t="str">
        <f t="shared" si="0"/>
        <v/>
      </c>
      <c r="H11" s="177" t="str">
        <f t="shared" si="1"/>
        <v/>
      </c>
      <c r="I11" s="157" t="str">
        <f t="shared" si="2"/>
        <v/>
      </c>
      <c r="J11" s="126"/>
      <c r="K11" s="164" t="s">
        <v>287</v>
      </c>
      <c r="L11" s="165"/>
      <c r="M11" s="134"/>
    </row>
    <row r="12" spans="1:13" ht="15" customHeight="1">
      <c r="A12" s="134"/>
      <c r="B12" s="303"/>
      <c r="C12" s="304"/>
      <c r="D12" s="179" t="str">
        <f t="shared" si="3"/>
        <v/>
      </c>
      <c r="E12" s="171" t="str">
        <f t="shared" si="4"/>
        <v/>
      </c>
      <c r="F12" s="151"/>
      <c r="G12" s="183" t="str">
        <f t="shared" ref="G12:G41" si="5">+IF(OR(P12="",F12="式"),"",IF(INT(P12),INT(P12),"0"))</f>
        <v/>
      </c>
      <c r="H12" s="175" t="str">
        <f t="shared" ref="H12:H41" si="6">+IF(OR(P12="",F12="式"),"",IF(P12-INT(P12),P12-INT(P12),""))</f>
        <v/>
      </c>
      <c r="I12" s="155" t="str">
        <f t="shared" si="2"/>
        <v/>
      </c>
      <c r="J12" s="127"/>
      <c r="K12" s="162"/>
      <c r="L12" s="149"/>
      <c r="M12" s="134"/>
    </row>
    <row r="13" spans="1:13" ht="15" customHeight="1">
      <c r="A13" s="134"/>
      <c r="B13" s="305"/>
      <c r="C13" s="306"/>
      <c r="D13" s="180" t="str">
        <f t="shared" si="3"/>
        <v/>
      </c>
      <c r="E13" s="172" t="str">
        <f t="shared" si="4"/>
        <v/>
      </c>
      <c r="F13" s="152"/>
      <c r="G13" s="184" t="str">
        <f t="shared" si="5"/>
        <v/>
      </c>
      <c r="H13" s="176" t="str">
        <f t="shared" si="6"/>
        <v/>
      </c>
      <c r="I13" s="156" t="str">
        <f t="shared" si="2"/>
        <v/>
      </c>
      <c r="J13" s="139"/>
      <c r="K13" s="163"/>
      <c r="L13" s="150"/>
      <c r="M13" s="134"/>
    </row>
    <row r="14" spans="1:13" ht="15" customHeight="1">
      <c r="A14" s="134"/>
      <c r="B14" s="307"/>
      <c r="C14" s="308"/>
      <c r="D14" s="181" t="str">
        <f t="shared" si="3"/>
        <v/>
      </c>
      <c r="E14" s="173" t="str">
        <f t="shared" si="4"/>
        <v/>
      </c>
      <c r="F14" s="153"/>
      <c r="G14" s="185" t="str">
        <f t="shared" si="5"/>
        <v/>
      </c>
      <c r="H14" s="177" t="str">
        <f t="shared" si="6"/>
        <v/>
      </c>
      <c r="I14" s="157" t="str">
        <f t="shared" si="2"/>
        <v/>
      </c>
      <c r="J14" s="126"/>
      <c r="K14" s="164"/>
      <c r="L14" s="165"/>
      <c r="M14" s="134"/>
    </row>
    <row r="15" spans="1:13" ht="15" customHeight="1">
      <c r="A15" s="134"/>
      <c r="B15" s="303"/>
      <c r="C15" s="304"/>
      <c r="D15" s="179" t="str">
        <f t="shared" si="3"/>
        <v/>
      </c>
      <c r="E15" s="171" t="str">
        <f t="shared" si="4"/>
        <v/>
      </c>
      <c r="F15" s="151"/>
      <c r="G15" s="183" t="str">
        <f t="shared" si="5"/>
        <v/>
      </c>
      <c r="H15" s="175" t="str">
        <f t="shared" si="6"/>
        <v/>
      </c>
      <c r="I15" s="155" t="str">
        <f t="shared" si="2"/>
        <v/>
      </c>
      <c r="J15" s="127"/>
      <c r="K15" s="162"/>
      <c r="L15" s="149"/>
      <c r="M15" s="134"/>
    </row>
    <row r="16" spans="1:13" ht="15" customHeight="1">
      <c r="A16" s="134"/>
      <c r="B16" s="305"/>
      <c r="C16" s="306"/>
      <c r="D16" s="180" t="str">
        <f t="shared" si="3"/>
        <v/>
      </c>
      <c r="E16" s="172" t="str">
        <f t="shared" si="4"/>
        <v/>
      </c>
      <c r="F16" s="152"/>
      <c r="G16" s="184" t="str">
        <f t="shared" si="5"/>
        <v/>
      </c>
      <c r="H16" s="176" t="str">
        <f t="shared" si="6"/>
        <v/>
      </c>
      <c r="I16" s="156" t="str">
        <f t="shared" si="2"/>
        <v/>
      </c>
      <c r="J16" s="139"/>
      <c r="K16" s="163"/>
      <c r="L16" s="150"/>
      <c r="M16" s="134"/>
    </row>
    <row r="17" spans="1:13" ht="15" customHeight="1">
      <c r="A17" s="134"/>
      <c r="B17" s="307"/>
      <c r="C17" s="308"/>
      <c r="D17" s="181" t="str">
        <f t="shared" si="3"/>
        <v/>
      </c>
      <c r="E17" s="173" t="str">
        <f t="shared" si="4"/>
        <v/>
      </c>
      <c r="F17" s="153"/>
      <c r="G17" s="185" t="str">
        <f t="shared" si="5"/>
        <v/>
      </c>
      <c r="H17" s="177" t="str">
        <f t="shared" si="6"/>
        <v/>
      </c>
      <c r="I17" s="157" t="str">
        <f t="shared" si="2"/>
        <v/>
      </c>
      <c r="J17" s="126"/>
      <c r="K17" s="164"/>
      <c r="L17" s="165"/>
      <c r="M17" s="134"/>
    </row>
    <row r="18" spans="1:13" ht="15" customHeight="1">
      <c r="A18" s="134"/>
      <c r="B18" s="303"/>
      <c r="C18" s="304"/>
      <c r="D18" s="179" t="str">
        <f t="shared" si="3"/>
        <v/>
      </c>
      <c r="E18" s="171" t="str">
        <f t="shared" si="4"/>
        <v/>
      </c>
      <c r="F18" s="151"/>
      <c r="G18" s="183" t="str">
        <f t="shared" si="5"/>
        <v/>
      </c>
      <c r="H18" s="175" t="str">
        <f t="shared" si="6"/>
        <v/>
      </c>
      <c r="I18" s="155" t="str">
        <f t="shared" si="2"/>
        <v/>
      </c>
      <c r="J18" s="127"/>
      <c r="K18" s="162"/>
      <c r="L18" s="149"/>
      <c r="M18" s="134"/>
    </row>
    <row r="19" spans="1:13" ht="15" customHeight="1">
      <c r="A19" s="134"/>
      <c r="B19" s="305"/>
      <c r="C19" s="306"/>
      <c r="D19" s="180" t="str">
        <f t="shared" si="3"/>
        <v/>
      </c>
      <c r="E19" s="172" t="str">
        <f t="shared" si="4"/>
        <v/>
      </c>
      <c r="F19" s="152"/>
      <c r="G19" s="184" t="str">
        <f t="shared" si="5"/>
        <v/>
      </c>
      <c r="H19" s="176" t="str">
        <f t="shared" si="6"/>
        <v/>
      </c>
      <c r="I19" s="156" t="str">
        <f t="shared" si="2"/>
        <v/>
      </c>
      <c r="J19" s="139"/>
      <c r="K19" s="163"/>
      <c r="L19" s="150"/>
      <c r="M19" s="134"/>
    </row>
    <row r="20" spans="1:13" ht="15" customHeight="1">
      <c r="A20" s="134"/>
      <c r="B20" s="307"/>
      <c r="C20" s="308"/>
      <c r="D20" s="181" t="str">
        <f t="shared" si="3"/>
        <v/>
      </c>
      <c r="E20" s="173" t="str">
        <f t="shared" si="4"/>
        <v/>
      </c>
      <c r="F20" s="153"/>
      <c r="G20" s="185" t="str">
        <f t="shared" si="5"/>
        <v/>
      </c>
      <c r="H20" s="177" t="str">
        <f t="shared" si="6"/>
        <v/>
      </c>
      <c r="I20" s="157" t="str">
        <f t="shared" si="2"/>
        <v/>
      </c>
      <c r="J20" s="126"/>
      <c r="K20" s="164"/>
      <c r="L20" s="165"/>
      <c r="M20" s="134"/>
    </row>
    <row r="21" spans="1:13" ht="15" customHeight="1">
      <c r="A21" s="134"/>
      <c r="B21" s="303"/>
      <c r="C21" s="304"/>
      <c r="D21" s="179" t="str">
        <f t="shared" si="3"/>
        <v/>
      </c>
      <c r="E21" s="171" t="str">
        <f t="shared" si="4"/>
        <v/>
      </c>
      <c r="F21" s="151"/>
      <c r="G21" s="183" t="str">
        <f t="shared" si="5"/>
        <v/>
      </c>
      <c r="H21" s="175" t="str">
        <f t="shared" si="6"/>
        <v/>
      </c>
      <c r="I21" s="155" t="str">
        <f t="shared" si="2"/>
        <v/>
      </c>
      <c r="J21" s="127"/>
      <c r="K21" s="162"/>
      <c r="L21" s="149"/>
      <c r="M21" s="134"/>
    </row>
    <row r="22" spans="1:13" ht="15" customHeight="1">
      <c r="A22" s="134"/>
      <c r="B22" s="305"/>
      <c r="C22" s="306"/>
      <c r="D22" s="180" t="str">
        <f t="shared" si="3"/>
        <v/>
      </c>
      <c r="E22" s="172" t="str">
        <f t="shared" si="4"/>
        <v/>
      </c>
      <c r="F22" s="152"/>
      <c r="G22" s="184" t="str">
        <f t="shared" si="5"/>
        <v/>
      </c>
      <c r="H22" s="176" t="str">
        <f t="shared" si="6"/>
        <v/>
      </c>
      <c r="I22" s="156" t="str">
        <f t="shared" si="2"/>
        <v/>
      </c>
      <c r="J22" s="139"/>
      <c r="K22" s="163"/>
      <c r="L22" s="150"/>
      <c r="M22" s="134"/>
    </row>
    <row r="23" spans="1:13" ht="15" customHeight="1">
      <c r="A23" s="134"/>
      <c r="B23" s="307"/>
      <c r="C23" s="308"/>
      <c r="D23" s="181" t="str">
        <f t="shared" si="3"/>
        <v/>
      </c>
      <c r="E23" s="173" t="str">
        <f t="shared" si="4"/>
        <v/>
      </c>
      <c r="F23" s="153"/>
      <c r="G23" s="185" t="str">
        <f t="shared" si="5"/>
        <v/>
      </c>
      <c r="H23" s="177" t="str">
        <f t="shared" si="6"/>
        <v/>
      </c>
      <c r="I23" s="157" t="str">
        <f t="shared" si="2"/>
        <v/>
      </c>
      <c r="J23" s="126"/>
      <c r="K23" s="164"/>
      <c r="L23" s="165"/>
      <c r="M23" s="134"/>
    </row>
    <row r="24" spans="1:13" ht="15" customHeight="1">
      <c r="A24" s="134"/>
      <c r="B24" s="303"/>
      <c r="C24" s="304"/>
      <c r="D24" s="179" t="str">
        <f t="shared" si="3"/>
        <v/>
      </c>
      <c r="E24" s="171" t="str">
        <f t="shared" si="4"/>
        <v/>
      </c>
      <c r="F24" s="151"/>
      <c r="G24" s="183" t="str">
        <f t="shared" si="5"/>
        <v/>
      </c>
      <c r="H24" s="175" t="str">
        <f t="shared" si="6"/>
        <v/>
      </c>
      <c r="I24" s="155" t="str">
        <f t="shared" si="2"/>
        <v/>
      </c>
      <c r="J24" s="127"/>
      <c r="K24" s="162"/>
      <c r="L24" s="149"/>
      <c r="M24" s="134"/>
    </row>
    <row r="25" spans="1:13" ht="15" customHeight="1">
      <c r="A25" s="134"/>
      <c r="B25" s="305"/>
      <c r="C25" s="306"/>
      <c r="D25" s="180" t="str">
        <f t="shared" si="3"/>
        <v/>
      </c>
      <c r="E25" s="172" t="str">
        <f t="shared" si="4"/>
        <v/>
      </c>
      <c r="F25" s="152"/>
      <c r="G25" s="184" t="str">
        <f t="shared" si="5"/>
        <v/>
      </c>
      <c r="H25" s="176" t="str">
        <f t="shared" si="6"/>
        <v/>
      </c>
      <c r="I25" s="156" t="str">
        <f t="shared" si="2"/>
        <v/>
      </c>
      <c r="J25" s="139"/>
      <c r="K25" s="163"/>
      <c r="L25" s="150"/>
      <c r="M25" s="134"/>
    </row>
    <row r="26" spans="1:13" ht="15" customHeight="1">
      <c r="A26" s="134"/>
      <c r="B26" s="307"/>
      <c r="C26" s="308"/>
      <c r="D26" s="181" t="str">
        <f t="shared" si="3"/>
        <v/>
      </c>
      <c r="E26" s="173" t="str">
        <f t="shared" si="4"/>
        <v/>
      </c>
      <c r="F26" s="153"/>
      <c r="G26" s="185" t="str">
        <f t="shared" si="5"/>
        <v/>
      </c>
      <c r="H26" s="177" t="str">
        <f t="shared" si="6"/>
        <v/>
      </c>
      <c r="I26" s="157" t="str">
        <f t="shared" si="2"/>
        <v/>
      </c>
      <c r="J26" s="126"/>
      <c r="K26" s="164"/>
      <c r="L26" s="165"/>
      <c r="M26" s="134"/>
    </row>
    <row r="27" spans="1:13" ht="15" customHeight="1">
      <c r="A27" s="134"/>
      <c r="B27" s="303"/>
      <c r="C27" s="304"/>
      <c r="D27" s="179" t="str">
        <f t="shared" si="3"/>
        <v/>
      </c>
      <c r="E27" s="171" t="str">
        <f t="shared" si="4"/>
        <v/>
      </c>
      <c r="F27" s="151"/>
      <c r="G27" s="183" t="str">
        <f t="shared" si="5"/>
        <v/>
      </c>
      <c r="H27" s="175" t="str">
        <f t="shared" si="6"/>
        <v/>
      </c>
      <c r="I27" s="155" t="str">
        <f t="shared" si="2"/>
        <v/>
      </c>
      <c r="J27" s="127"/>
      <c r="K27" s="162"/>
      <c r="L27" s="149"/>
      <c r="M27" s="134"/>
    </row>
    <row r="28" spans="1:13" ht="15" customHeight="1">
      <c r="A28" s="134"/>
      <c r="B28" s="305"/>
      <c r="C28" s="306"/>
      <c r="D28" s="180" t="str">
        <f t="shared" si="3"/>
        <v/>
      </c>
      <c r="E28" s="172" t="str">
        <f t="shared" si="4"/>
        <v/>
      </c>
      <c r="F28" s="152"/>
      <c r="G28" s="184" t="str">
        <f t="shared" si="5"/>
        <v/>
      </c>
      <c r="H28" s="176" t="str">
        <f t="shared" si="6"/>
        <v/>
      </c>
      <c r="I28" s="156" t="str">
        <f t="shared" si="2"/>
        <v/>
      </c>
      <c r="J28" s="139"/>
      <c r="K28" s="163"/>
      <c r="L28" s="150"/>
      <c r="M28" s="134"/>
    </row>
    <row r="29" spans="1:13" ht="15" customHeight="1">
      <c r="A29" s="134"/>
      <c r="B29" s="307"/>
      <c r="C29" s="308"/>
      <c r="D29" s="181" t="str">
        <f t="shared" si="3"/>
        <v/>
      </c>
      <c r="E29" s="173" t="str">
        <f t="shared" si="4"/>
        <v/>
      </c>
      <c r="F29" s="153"/>
      <c r="G29" s="185" t="str">
        <f t="shared" si="5"/>
        <v/>
      </c>
      <c r="H29" s="177" t="str">
        <f t="shared" si="6"/>
        <v/>
      </c>
      <c r="I29" s="157" t="str">
        <f t="shared" si="2"/>
        <v/>
      </c>
      <c r="J29" s="126"/>
      <c r="K29" s="164"/>
      <c r="L29" s="165"/>
      <c r="M29" s="134"/>
    </row>
    <row r="30" spans="1:13" ht="15" customHeight="1">
      <c r="A30" s="134"/>
      <c r="B30" s="303"/>
      <c r="C30" s="304"/>
      <c r="D30" s="179" t="str">
        <f t="shared" si="3"/>
        <v/>
      </c>
      <c r="E30" s="171" t="str">
        <f t="shared" si="4"/>
        <v/>
      </c>
      <c r="F30" s="151"/>
      <c r="G30" s="183" t="str">
        <f t="shared" si="5"/>
        <v/>
      </c>
      <c r="H30" s="175" t="str">
        <f t="shared" si="6"/>
        <v/>
      </c>
      <c r="I30" s="155" t="str">
        <f t="shared" si="2"/>
        <v/>
      </c>
      <c r="J30" s="127"/>
      <c r="K30" s="162"/>
      <c r="L30" s="149"/>
      <c r="M30" s="134"/>
    </row>
    <row r="31" spans="1:13" ht="15" customHeight="1">
      <c r="A31" s="134"/>
      <c r="B31" s="305"/>
      <c r="C31" s="306"/>
      <c r="D31" s="180" t="str">
        <f t="shared" si="3"/>
        <v/>
      </c>
      <c r="E31" s="172" t="str">
        <f t="shared" si="4"/>
        <v/>
      </c>
      <c r="F31" s="152"/>
      <c r="G31" s="184" t="str">
        <f t="shared" si="5"/>
        <v/>
      </c>
      <c r="H31" s="176" t="str">
        <f t="shared" si="6"/>
        <v/>
      </c>
      <c r="I31" s="156" t="str">
        <f t="shared" si="2"/>
        <v/>
      </c>
      <c r="J31" s="139"/>
      <c r="K31" s="163"/>
      <c r="L31" s="150"/>
      <c r="M31" s="134"/>
    </row>
    <row r="32" spans="1:13" ht="15" customHeight="1">
      <c r="A32" s="134"/>
      <c r="B32" s="307"/>
      <c r="C32" s="308"/>
      <c r="D32" s="181" t="str">
        <f t="shared" si="3"/>
        <v/>
      </c>
      <c r="E32" s="173" t="str">
        <f t="shared" si="4"/>
        <v/>
      </c>
      <c r="F32" s="153"/>
      <c r="G32" s="185" t="str">
        <f t="shared" si="5"/>
        <v/>
      </c>
      <c r="H32" s="177" t="str">
        <f t="shared" si="6"/>
        <v/>
      </c>
      <c r="I32" s="157" t="str">
        <f t="shared" si="2"/>
        <v/>
      </c>
      <c r="J32" s="126"/>
      <c r="K32" s="164"/>
      <c r="L32" s="165"/>
      <c r="M32" s="134"/>
    </row>
    <row r="33" spans="1:13" ht="15" customHeight="1">
      <c r="A33" s="134"/>
      <c r="B33" s="303"/>
      <c r="C33" s="304"/>
      <c r="D33" s="179" t="str">
        <f t="shared" si="3"/>
        <v/>
      </c>
      <c r="E33" s="171" t="str">
        <f t="shared" si="4"/>
        <v/>
      </c>
      <c r="F33" s="151"/>
      <c r="G33" s="183" t="str">
        <f t="shared" si="5"/>
        <v/>
      </c>
      <c r="H33" s="175" t="str">
        <f t="shared" si="6"/>
        <v/>
      </c>
      <c r="I33" s="155" t="str">
        <f t="shared" si="2"/>
        <v/>
      </c>
      <c r="J33" s="127"/>
      <c r="K33" s="162"/>
      <c r="L33" s="149"/>
      <c r="M33" s="134"/>
    </row>
    <row r="34" spans="1:13" ht="15" customHeight="1">
      <c r="A34" s="134"/>
      <c r="B34" s="305"/>
      <c r="C34" s="306"/>
      <c r="D34" s="180" t="str">
        <f t="shared" si="3"/>
        <v/>
      </c>
      <c r="E34" s="172" t="str">
        <f t="shared" si="4"/>
        <v/>
      </c>
      <c r="F34" s="152"/>
      <c r="G34" s="184" t="str">
        <f t="shared" si="5"/>
        <v/>
      </c>
      <c r="H34" s="176" t="str">
        <f t="shared" si="6"/>
        <v/>
      </c>
      <c r="I34" s="156" t="str">
        <f t="shared" si="2"/>
        <v/>
      </c>
      <c r="J34" s="139"/>
      <c r="K34" s="163"/>
      <c r="L34" s="150"/>
      <c r="M34" s="134"/>
    </row>
    <row r="35" spans="1:13" ht="15" customHeight="1">
      <c r="A35" s="134"/>
      <c r="B35" s="307"/>
      <c r="C35" s="308"/>
      <c r="D35" s="181" t="str">
        <f t="shared" si="3"/>
        <v/>
      </c>
      <c r="E35" s="173" t="str">
        <f t="shared" si="4"/>
        <v/>
      </c>
      <c r="F35" s="153"/>
      <c r="G35" s="185" t="str">
        <f t="shared" si="5"/>
        <v/>
      </c>
      <c r="H35" s="177" t="str">
        <f t="shared" si="6"/>
        <v/>
      </c>
      <c r="I35" s="157" t="str">
        <f t="shared" si="2"/>
        <v/>
      </c>
      <c r="J35" s="126"/>
      <c r="K35" s="164"/>
      <c r="L35" s="165"/>
      <c r="M35" s="134"/>
    </row>
    <row r="36" spans="1:13" ht="15" customHeight="1">
      <c r="A36" s="134"/>
      <c r="B36" s="303"/>
      <c r="C36" s="304"/>
      <c r="D36" s="179" t="str">
        <f t="shared" si="3"/>
        <v/>
      </c>
      <c r="E36" s="171" t="str">
        <f t="shared" si="4"/>
        <v/>
      </c>
      <c r="F36" s="151"/>
      <c r="G36" s="183" t="str">
        <f t="shared" si="5"/>
        <v/>
      </c>
      <c r="H36" s="175" t="str">
        <f t="shared" si="6"/>
        <v/>
      </c>
      <c r="I36" s="155" t="str">
        <f t="shared" si="2"/>
        <v/>
      </c>
      <c r="J36" s="127"/>
      <c r="K36" s="162"/>
      <c r="L36" s="149"/>
      <c r="M36" s="134"/>
    </row>
    <row r="37" spans="1:13" ht="15" customHeight="1">
      <c r="A37" s="134"/>
      <c r="B37" s="305"/>
      <c r="C37" s="306"/>
      <c r="D37" s="180" t="str">
        <f t="shared" si="3"/>
        <v/>
      </c>
      <c r="E37" s="172" t="str">
        <f t="shared" si="4"/>
        <v/>
      </c>
      <c r="F37" s="152"/>
      <c r="G37" s="184" t="str">
        <f t="shared" si="5"/>
        <v/>
      </c>
      <c r="H37" s="176" t="str">
        <f t="shared" si="6"/>
        <v/>
      </c>
      <c r="I37" s="156" t="str">
        <f t="shared" si="2"/>
        <v/>
      </c>
      <c r="J37" s="139"/>
      <c r="K37" s="163"/>
      <c r="L37" s="150"/>
      <c r="M37" s="134"/>
    </row>
    <row r="38" spans="1:13" ht="15" customHeight="1">
      <c r="A38" s="134"/>
      <c r="B38" s="307"/>
      <c r="C38" s="308"/>
      <c r="D38" s="181" t="str">
        <f t="shared" si="3"/>
        <v/>
      </c>
      <c r="E38" s="173" t="str">
        <f t="shared" si="4"/>
        <v/>
      </c>
      <c r="F38" s="153"/>
      <c r="G38" s="185" t="str">
        <f t="shared" si="5"/>
        <v/>
      </c>
      <c r="H38" s="177" t="str">
        <f t="shared" si="6"/>
        <v/>
      </c>
      <c r="I38" s="157" t="str">
        <f t="shared" si="2"/>
        <v/>
      </c>
      <c r="J38" s="126"/>
      <c r="K38" s="164"/>
      <c r="L38" s="165"/>
      <c r="M38" s="134"/>
    </row>
    <row r="39" spans="1:13" ht="15" customHeight="1">
      <c r="A39" s="134"/>
      <c r="B39" s="305"/>
      <c r="C39" s="306"/>
      <c r="D39" s="179" t="str">
        <f t="shared" si="3"/>
        <v/>
      </c>
      <c r="E39" s="171" t="str">
        <f t="shared" si="4"/>
        <v/>
      </c>
      <c r="F39" s="152"/>
      <c r="G39" s="183" t="str">
        <f t="shared" si="5"/>
        <v/>
      </c>
      <c r="H39" s="175" t="str">
        <f t="shared" si="6"/>
        <v/>
      </c>
      <c r="I39" s="155" t="str">
        <f t="shared" si="2"/>
        <v/>
      </c>
      <c r="J39" s="139"/>
      <c r="K39" s="163"/>
      <c r="L39" s="150"/>
      <c r="M39" s="134"/>
    </row>
    <row r="40" spans="1:13" ht="15" customHeight="1">
      <c r="A40" s="134"/>
      <c r="B40" s="305"/>
      <c r="C40" s="306"/>
      <c r="D40" s="180" t="str">
        <f t="shared" si="3"/>
        <v/>
      </c>
      <c r="E40" s="172" t="str">
        <f t="shared" si="4"/>
        <v/>
      </c>
      <c r="F40" s="152"/>
      <c r="G40" s="184" t="str">
        <f t="shared" si="5"/>
        <v/>
      </c>
      <c r="H40" s="176" t="str">
        <f t="shared" si="6"/>
        <v/>
      </c>
      <c r="I40" s="156" t="str">
        <f t="shared" si="2"/>
        <v/>
      </c>
      <c r="J40" s="139"/>
      <c r="K40" s="163"/>
      <c r="L40" s="150"/>
      <c r="M40" s="134"/>
    </row>
    <row r="41" spans="1:13" ht="15" customHeight="1" thickBot="1">
      <c r="B41" s="320"/>
      <c r="C41" s="321"/>
      <c r="D41" s="182" t="str">
        <f t="shared" si="3"/>
        <v/>
      </c>
      <c r="E41" s="174" t="str">
        <f t="shared" si="4"/>
        <v/>
      </c>
      <c r="F41" s="154"/>
      <c r="G41" s="186" t="str">
        <f t="shared" si="5"/>
        <v/>
      </c>
      <c r="H41" s="178" t="str">
        <f t="shared" si="6"/>
        <v/>
      </c>
      <c r="I41" s="158" t="str">
        <f t="shared" si="2"/>
        <v/>
      </c>
      <c r="J41" s="128"/>
      <c r="K41" s="166"/>
      <c r="L41" s="167"/>
    </row>
    <row r="42" spans="1:13" ht="19.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3" ht="21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3" ht="12.95" customHeight="1" thickBot="1">
      <c r="A44" s="134"/>
      <c r="B44" s="113"/>
      <c r="C44" s="113"/>
      <c r="D44" s="137"/>
      <c r="E44" s="137"/>
      <c r="F44" s="137"/>
      <c r="G44" s="137"/>
      <c r="H44" s="137"/>
      <c r="I44" s="114"/>
      <c r="J44" s="114" t="s">
        <v>283</v>
      </c>
      <c r="K44" s="114"/>
      <c r="L44" s="115"/>
      <c r="M44" s="134"/>
    </row>
    <row r="45" spans="1:13" ht="15" customHeight="1">
      <c r="A45" s="134"/>
      <c r="B45" s="159" t="s">
        <v>236</v>
      </c>
      <c r="C45" s="315"/>
      <c r="D45" s="316"/>
      <c r="E45" s="316"/>
      <c r="F45" s="316"/>
      <c r="G45" s="316"/>
      <c r="H45" s="316"/>
      <c r="I45" s="316"/>
      <c r="J45" s="120" t="s">
        <v>284</v>
      </c>
      <c r="K45" s="121"/>
      <c r="L45" s="161"/>
      <c r="M45" s="134"/>
    </row>
    <row r="46" spans="1:13" ht="28.5" customHeight="1" thickBot="1">
      <c r="A46" s="134"/>
      <c r="B46" s="140" t="s">
        <v>290</v>
      </c>
      <c r="C46" s="313"/>
      <c r="D46" s="314"/>
      <c r="E46" s="314"/>
      <c r="F46" s="314"/>
      <c r="G46" s="314"/>
      <c r="H46" s="314"/>
      <c r="I46" s="314"/>
      <c r="J46" s="141" t="s">
        <v>285</v>
      </c>
      <c r="K46" s="142"/>
      <c r="L46" s="143"/>
      <c r="M46" s="134"/>
    </row>
    <row r="47" spans="1:13" ht="26.25" customHeight="1" thickBot="1">
      <c r="A47" s="134"/>
      <c r="B47" s="114"/>
      <c r="C47" s="114"/>
      <c r="D47" s="114"/>
      <c r="E47" s="114"/>
      <c r="F47" s="123"/>
      <c r="G47" s="124"/>
      <c r="H47" s="124"/>
      <c r="I47" s="114"/>
      <c r="J47" s="114" t="s">
        <v>286</v>
      </c>
      <c r="K47" s="122"/>
      <c r="L47" s="114"/>
      <c r="M47" s="134"/>
    </row>
    <row r="48" spans="1:13" ht="21.75" customHeight="1">
      <c r="A48" s="134"/>
      <c r="B48" s="311" t="s">
        <v>175</v>
      </c>
      <c r="C48" s="312"/>
      <c r="D48" s="309" t="s">
        <v>235</v>
      </c>
      <c r="E48" s="310"/>
      <c r="F48" s="145" t="s">
        <v>176</v>
      </c>
      <c r="G48" s="309" t="s">
        <v>177</v>
      </c>
      <c r="H48" s="310"/>
      <c r="I48" s="144" t="s">
        <v>154</v>
      </c>
      <c r="J48" s="144"/>
      <c r="K48" s="301" t="s">
        <v>178</v>
      </c>
      <c r="L48" s="302"/>
      <c r="M48" s="135"/>
    </row>
    <row r="49" spans="1:13" ht="15" customHeight="1">
      <c r="A49" s="134"/>
      <c r="B49" s="303"/>
      <c r="C49" s="304"/>
      <c r="D49" s="179" t="str">
        <f>+IF(O49="","",IF(INT(O49),INT(O49),"0"))</f>
        <v/>
      </c>
      <c r="E49" s="171" t="str">
        <f>+IF(O49="","",IF(O49-INT(O49),O49-INT(O49),""))</f>
        <v/>
      </c>
      <c r="F49" s="151"/>
      <c r="G49" s="183" t="str">
        <f>+IF(OR(P49="",F49="式"),"",IF(INT(P49),INT(P49),"0"))</f>
        <v/>
      </c>
      <c r="H49" s="175" t="str">
        <f>+IF(OR(P49="",F49="式"),"",IF(P49-INT(P49),P49-INT(P49),""))</f>
        <v/>
      </c>
      <c r="I49" s="155" t="str">
        <f>IF(O49="","",+INT(O49*P49))</f>
        <v/>
      </c>
      <c r="J49" s="187"/>
      <c r="K49" s="162"/>
      <c r="L49" s="149"/>
      <c r="M49" s="134"/>
    </row>
    <row r="50" spans="1:13" ht="15" customHeight="1">
      <c r="A50" s="134"/>
      <c r="B50" s="305"/>
      <c r="C50" s="306"/>
      <c r="D50" s="180" t="str">
        <f>+IF(O50="","",IF(INT(O50),INT(O50),"0"))</f>
        <v/>
      </c>
      <c r="E50" s="172" t="str">
        <f>+IF(O50="","",IF(O50-INT(O50),O50-INT(O50),""))</f>
        <v/>
      </c>
      <c r="F50" s="152"/>
      <c r="G50" s="184" t="str">
        <f>+IF(OR(P50="",F50="式"),"",IF(INT(P50),INT(P50),"0"))</f>
        <v/>
      </c>
      <c r="H50" s="176" t="str">
        <f>+IF(OR(P50="",F50="式"),"",IF(P50-INT(P50),P50-INT(P50),""))</f>
        <v/>
      </c>
      <c r="I50" s="156" t="str">
        <f t="shared" ref="I50:I84" si="7">IF(O50="","",+INT(O50*P50))</f>
        <v/>
      </c>
      <c r="J50" s="188"/>
      <c r="K50" s="163" t="s">
        <v>287</v>
      </c>
      <c r="L50" s="150"/>
      <c r="M50" s="134"/>
    </row>
    <row r="51" spans="1:13" ht="15" customHeight="1">
      <c r="A51" s="134"/>
      <c r="B51" s="307"/>
      <c r="C51" s="308"/>
      <c r="D51" s="181" t="str">
        <f>+IF(O51="","",IF(INT(O51),INT(O51),"0"))</f>
        <v/>
      </c>
      <c r="E51" s="173" t="str">
        <f>+IF(O51="","",IF(O51-INT(O51),O51-INT(O51),""))</f>
        <v/>
      </c>
      <c r="F51" s="153"/>
      <c r="G51" s="185" t="str">
        <f>+IF(OR(P51="",F51="式"),"",IF(INT(P51),INT(P51),"0"))</f>
        <v/>
      </c>
      <c r="H51" s="177" t="str">
        <f>+IF(OR(P51="",F51="式"),"",IF(P51-INT(P51),P51-INT(P51),""))</f>
        <v/>
      </c>
      <c r="I51" s="157" t="str">
        <f t="shared" si="7"/>
        <v/>
      </c>
      <c r="J51" s="189"/>
      <c r="K51" s="164" t="s">
        <v>287</v>
      </c>
      <c r="L51" s="165"/>
      <c r="M51" s="134"/>
    </row>
    <row r="52" spans="1:13" ht="15" customHeight="1">
      <c r="A52" s="134"/>
      <c r="B52" s="303"/>
      <c r="C52" s="304"/>
      <c r="D52" s="179" t="str">
        <f t="shared" ref="D52:D84" si="8">+IF(O52="","",IF(INT(O52),INT(O52),"0"))</f>
        <v/>
      </c>
      <c r="E52" s="171" t="str">
        <f t="shared" ref="E52:E84" si="9">+IF(O52="","",IF(O52-INT(O52),O52-INT(O52),""))</f>
        <v/>
      </c>
      <c r="F52" s="151"/>
      <c r="G52" s="183" t="str">
        <f t="shared" ref="G52:G84" si="10">+IF(OR(P52="",F52="式"),"",IF(INT(P52),INT(P52),"0"))</f>
        <v/>
      </c>
      <c r="H52" s="175" t="str">
        <f t="shared" ref="H52:H84" si="11">+IF(OR(P52="",F52="式"),"",IF(P52-INT(P52),P52-INT(P52),""))</f>
        <v/>
      </c>
      <c r="I52" s="155" t="str">
        <f t="shared" si="7"/>
        <v/>
      </c>
      <c r="J52" s="127"/>
      <c r="K52" s="162" t="s">
        <v>287</v>
      </c>
      <c r="L52" s="149"/>
      <c r="M52" s="134"/>
    </row>
    <row r="53" spans="1:13" ht="15" customHeight="1">
      <c r="A53" s="134"/>
      <c r="B53" s="305"/>
      <c r="C53" s="306"/>
      <c r="D53" s="180" t="str">
        <f t="shared" si="8"/>
        <v/>
      </c>
      <c r="E53" s="172" t="str">
        <f t="shared" si="9"/>
        <v/>
      </c>
      <c r="F53" s="152"/>
      <c r="G53" s="184" t="str">
        <f t="shared" si="10"/>
        <v/>
      </c>
      <c r="H53" s="176" t="str">
        <f t="shared" si="11"/>
        <v/>
      </c>
      <c r="I53" s="156" t="str">
        <f t="shared" si="7"/>
        <v/>
      </c>
      <c r="J53" s="139"/>
      <c r="K53" s="163" t="s">
        <v>287</v>
      </c>
      <c r="L53" s="150"/>
      <c r="M53" s="134"/>
    </row>
    <row r="54" spans="1:13" ht="15" customHeight="1">
      <c r="A54" s="134"/>
      <c r="B54" s="307"/>
      <c r="C54" s="308"/>
      <c r="D54" s="181" t="str">
        <f t="shared" si="8"/>
        <v/>
      </c>
      <c r="E54" s="173" t="str">
        <f t="shared" si="9"/>
        <v/>
      </c>
      <c r="F54" s="153"/>
      <c r="G54" s="185" t="str">
        <f t="shared" si="10"/>
        <v/>
      </c>
      <c r="H54" s="177" t="str">
        <f t="shared" si="11"/>
        <v/>
      </c>
      <c r="I54" s="157" t="str">
        <f t="shared" si="7"/>
        <v/>
      </c>
      <c r="J54" s="126"/>
      <c r="K54" s="164" t="s">
        <v>287</v>
      </c>
      <c r="L54" s="165"/>
      <c r="M54" s="134"/>
    </row>
    <row r="55" spans="1:13" ht="15" customHeight="1">
      <c r="A55" s="134"/>
      <c r="B55" s="303"/>
      <c r="C55" s="304"/>
      <c r="D55" s="179" t="str">
        <f t="shared" si="8"/>
        <v/>
      </c>
      <c r="E55" s="171" t="str">
        <f t="shared" si="9"/>
        <v/>
      </c>
      <c r="F55" s="151"/>
      <c r="G55" s="183" t="str">
        <f t="shared" si="10"/>
        <v/>
      </c>
      <c r="H55" s="175" t="str">
        <f t="shared" si="11"/>
        <v/>
      </c>
      <c r="I55" s="155" t="str">
        <f t="shared" si="7"/>
        <v/>
      </c>
      <c r="J55" s="127"/>
      <c r="K55" s="162"/>
      <c r="L55" s="149"/>
      <c r="M55" s="134"/>
    </row>
    <row r="56" spans="1:13" ht="15" customHeight="1">
      <c r="A56" s="134"/>
      <c r="B56" s="305"/>
      <c r="C56" s="306"/>
      <c r="D56" s="180" t="str">
        <f t="shared" si="8"/>
        <v/>
      </c>
      <c r="E56" s="172" t="str">
        <f t="shared" si="9"/>
        <v/>
      </c>
      <c r="F56" s="152"/>
      <c r="G56" s="184" t="str">
        <f t="shared" si="10"/>
        <v/>
      </c>
      <c r="H56" s="176" t="str">
        <f t="shared" si="11"/>
        <v/>
      </c>
      <c r="I56" s="156" t="str">
        <f t="shared" si="7"/>
        <v/>
      </c>
      <c r="J56" s="139"/>
      <c r="K56" s="163"/>
      <c r="L56" s="150"/>
      <c r="M56" s="134"/>
    </row>
    <row r="57" spans="1:13" ht="15" customHeight="1">
      <c r="A57" s="134"/>
      <c r="B57" s="307"/>
      <c r="C57" s="308"/>
      <c r="D57" s="181" t="str">
        <f t="shared" si="8"/>
        <v/>
      </c>
      <c r="E57" s="173" t="str">
        <f t="shared" si="9"/>
        <v/>
      </c>
      <c r="F57" s="153"/>
      <c r="G57" s="185" t="str">
        <f t="shared" si="10"/>
        <v/>
      </c>
      <c r="H57" s="177" t="str">
        <f t="shared" si="11"/>
        <v/>
      </c>
      <c r="I57" s="157" t="str">
        <f t="shared" si="7"/>
        <v/>
      </c>
      <c r="J57" s="126"/>
      <c r="K57" s="164"/>
      <c r="L57" s="165"/>
      <c r="M57" s="134"/>
    </row>
    <row r="58" spans="1:13" ht="15" customHeight="1">
      <c r="A58" s="134"/>
      <c r="B58" s="303"/>
      <c r="C58" s="304"/>
      <c r="D58" s="179" t="str">
        <f t="shared" si="8"/>
        <v/>
      </c>
      <c r="E58" s="171" t="str">
        <f t="shared" si="9"/>
        <v/>
      </c>
      <c r="F58" s="151"/>
      <c r="G58" s="183" t="str">
        <f t="shared" si="10"/>
        <v/>
      </c>
      <c r="H58" s="175" t="str">
        <f t="shared" si="11"/>
        <v/>
      </c>
      <c r="I58" s="155" t="str">
        <f t="shared" si="7"/>
        <v/>
      </c>
      <c r="J58" s="127"/>
      <c r="K58" s="162"/>
      <c r="L58" s="149"/>
      <c r="M58" s="134"/>
    </row>
    <row r="59" spans="1:13" ht="15" customHeight="1">
      <c r="A59" s="134"/>
      <c r="B59" s="305"/>
      <c r="C59" s="306"/>
      <c r="D59" s="180" t="str">
        <f t="shared" si="8"/>
        <v/>
      </c>
      <c r="E59" s="172" t="str">
        <f t="shared" si="9"/>
        <v/>
      </c>
      <c r="F59" s="152"/>
      <c r="G59" s="184" t="str">
        <f t="shared" si="10"/>
        <v/>
      </c>
      <c r="H59" s="176" t="str">
        <f t="shared" si="11"/>
        <v/>
      </c>
      <c r="I59" s="156" t="str">
        <f t="shared" si="7"/>
        <v/>
      </c>
      <c r="J59" s="139"/>
      <c r="K59" s="163"/>
      <c r="L59" s="150"/>
      <c r="M59" s="134"/>
    </row>
    <row r="60" spans="1:13" ht="15" customHeight="1">
      <c r="A60" s="134"/>
      <c r="B60" s="307"/>
      <c r="C60" s="308"/>
      <c r="D60" s="181" t="str">
        <f t="shared" si="8"/>
        <v/>
      </c>
      <c r="E60" s="173" t="str">
        <f t="shared" si="9"/>
        <v/>
      </c>
      <c r="F60" s="153"/>
      <c r="G60" s="185" t="str">
        <f t="shared" si="10"/>
        <v/>
      </c>
      <c r="H60" s="177" t="str">
        <f t="shared" si="11"/>
        <v/>
      </c>
      <c r="I60" s="157" t="str">
        <f t="shared" si="7"/>
        <v/>
      </c>
      <c r="J60" s="126"/>
      <c r="K60" s="164"/>
      <c r="L60" s="165"/>
      <c r="M60" s="134"/>
    </row>
    <row r="61" spans="1:13" ht="15" customHeight="1">
      <c r="A61" s="134"/>
      <c r="B61" s="303"/>
      <c r="C61" s="304"/>
      <c r="D61" s="179" t="str">
        <f t="shared" si="8"/>
        <v/>
      </c>
      <c r="E61" s="171" t="str">
        <f t="shared" si="9"/>
        <v/>
      </c>
      <c r="F61" s="151"/>
      <c r="G61" s="183" t="str">
        <f t="shared" si="10"/>
        <v/>
      </c>
      <c r="H61" s="175" t="str">
        <f t="shared" si="11"/>
        <v/>
      </c>
      <c r="I61" s="155" t="str">
        <f t="shared" si="7"/>
        <v/>
      </c>
      <c r="J61" s="127"/>
      <c r="K61" s="162"/>
      <c r="L61" s="149"/>
      <c r="M61" s="134"/>
    </row>
    <row r="62" spans="1:13" ht="15" customHeight="1">
      <c r="A62" s="134"/>
      <c r="B62" s="305"/>
      <c r="C62" s="306"/>
      <c r="D62" s="180" t="str">
        <f t="shared" si="8"/>
        <v/>
      </c>
      <c r="E62" s="172" t="str">
        <f t="shared" si="9"/>
        <v/>
      </c>
      <c r="F62" s="152"/>
      <c r="G62" s="184" t="str">
        <f t="shared" si="10"/>
        <v/>
      </c>
      <c r="H62" s="176" t="str">
        <f t="shared" si="11"/>
        <v/>
      </c>
      <c r="I62" s="156" t="str">
        <f t="shared" si="7"/>
        <v/>
      </c>
      <c r="J62" s="139"/>
      <c r="K62" s="163"/>
      <c r="L62" s="150"/>
      <c r="M62" s="134"/>
    </row>
    <row r="63" spans="1:13" ht="15" customHeight="1">
      <c r="A63" s="134"/>
      <c r="B63" s="307"/>
      <c r="C63" s="308"/>
      <c r="D63" s="181" t="str">
        <f t="shared" si="8"/>
        <v/>
      </c>
      <c r="E63" s="173" t="str">
        <f t="shared" si="9"/>
        <v/>
      </c>
      <c r="F63" s="153"/>
      <c r="G63" s="185" t="str">
        <f t="shared" si="10"/>
        <v/>
      </c>
      <c r="H63" s="177" t="str">
        <f t="shared" si="11"/>
        <v/>
      </c>
      <c r="I63" s="157" t="str">
        <f t="shared" si="7"/>
        <v/>
      </c>
      <c r="J63" s="126"/>
      <c r="K63" s="164"/>
      <c r="L63" s="165"/>
      <c r="M63" s="134"/>
    </row>
    <row r="64" spans="1:13" ht="15" customHeight="1">
      <c r="A64" s="134"/>
      <c r="B64" s="303"/>
      <c r="C64" s="304"/>
      <c r="D64" s="179" t="str">
        <f t="shared" si="8"/>
        <v/>
      </c>
      <c r="E64" s="171" t="str">
        <f t="shared" si="9"/>
        <v/>
      </c>
      <c r="F64" s="151"/>
      <c r="G64" s="183" t="str">
        <f t="shared" si="10"/>
        <v/>
      </c>
      <c r="H64" s="175" t="str">
        <f t="shared" si="11"/>
        <v/>
      </c>
      <c r="I64" s="155" t="str">
        <f t="shared" si="7"/>
        <v/>
      </c>
      <c r="J64" s="127"/>
      <c r="K64" s="162"/>
      <c r="L64" s="149"/>
      <c r="M64" s="134"/>
    </row>
    <row r="65" spans="1:13" ht="15" customHeight="1">
      <c r="A65" s="134"/>
      <c r="B65" s="305"/>
      <c r="C65" s="306"/>
      <c r="D65" s="180" t="str">
        <f t="shared" si="8"/>
        <v/>
      </c>
      <c r="E65" s="172" t="str">
        <f t="shared" si="9"/>
        <v/>
      </c>
      <c r="F65" s="152"/>
      <c r="G65" s="184" t="str">
        <f t="shared" si="10"/>
        <v/>
      </c>
      <c r="H65" s="176" t="str">
        <f t="shared" si="11"/>
        <v/>
      </c>
      <c r="I65" s="156" t="str">
        <f t="shared" si="7"/>
        <v/>
      </c>
      <c r="J65" s="139"/>
      <c r="K65" s="163"/>
      <c r="L65" s="150"/>
      <c r="M65" s="134"/>
    </row>
    <row r="66" spans="1:13" ht="15" customHeight="1">
      <c r="A66" s="134"/>
      <c r="B66" s="307"/>
      <c r="C66" s="308"/>
      <c r="D66" s="181" t="str">
        <f t="shared" si="8"/>
        <v/>
      </c>
      <c r="E66" s="173" t="str">
        <f t="shared" si="9"/>
        <v/>
      </c>
      <c r="F66" s="153"/>
      <c r="G66" s="185" t="str">
        <f t="shared" si="10"/>
        <v/>
      </c>
      <c r="H66" s="177" t="str">
        <f t="shared" si="11"/>
        <v/>
      </c>
      <c r="I66" s="157" t="str">
        <f t="shared" si="7"/>
        <v/>
      </c>
      <c r="J66" s="126"/>
      <c r="K66" s="164"/>
      <c r="L66" s="165"/>
      <c r="M66" s="134"/>
    </row>
    <row r="67" spans="1:13" ht="15" customHeight="1">
      <c r="A67" s="134"/>
      <c r="B67" s="303"/>
      <c r="C67" s="304"/>
      <c r="D67" s="179" t="str">
        <f t="shared" si="8"/>
        <v/>
      </c>
      <c r="E67" s="171" t="str">
        <f t="shared" si="9"/>
        <v/>
      </c>
      <c r="F67" s="151"/>
      <c r="G67" s="183" t="str">
        <f t="shared" si="10"/>
        <v/>
      </c>
      <c r="H67" s="175" t="str">
        <f t="shared" si="11"/>
        <v/>
      </c>
      <c r="I67" s="155" t="str">
        <f t="shared" si="7"/>
        <v/>
      </c>
      <c r="J67" s="127"/>
      <c r="K67" s="162"/>
      <c r="L67" s="149"/>
      <c r="M67" s="134"/>
    </row>
    <row r="68" spans="1:13" ht="15" customHeight="1">
      <c r="A68" s="134"/>
      <c r="B68" s="305"/>
      <c r="C68" s="306"/>
      <c r="D68" s="180" t="str">
        <f t="shared" si="8"/>
        <v/>
      </c>
      <c r="E68" s="172" t="str">
        <f t="shared" si="9"/>
        <v/>
      </c>
      <c r="F68" s="152"/>
      <c r="G68" s="184" t="str">
        <f t="shared" si="10"/>
        <v/>
      </c>
      <c r="H68" s="176" t="str">
        <f t="shared" si="11"/>
        <v/>
      </c>
      <c r="I68" s="156" t="str">
        <f t="shared" si="7"/>
        <v/>
      </c>
      <c r="J68" s="139"/>
      <c r="K68" s="163"/>
      <c r="L68" s="150"/>
      <c r="M68" s="134"/>
    </row>
    <row r="69" spans="1:13" ht="15" customHeight="1">
      <c r="A69" s="134"/>
      <c r="B69" s="307"/>
      <c r="C69" s="308"/>
      <c r="D69" s="181" t="str">
        <f t="shared" si="8"/>
        <v/>
      </c>
      <c r="E69" s="173" t="str">
        <f t="shared" si="9"/>
        <v/>
      </c>
      <c r="F69" s="153"/>
      <c r="G69" s="185" t="str">
        <f t="shared" si="10"/>
        <v/>
      </c>
      <c r="H69" s="177" t="str">
        <f t="shared" si="11"/>
        <v/>
      </c>
      <c r="I69" s="157" t="str">
        <f t="shared" si="7"/>
        <v/>
      </c>
      <c r="J69" s="126"/>
      <c r="K69" s="164"/>
      <c r="L69" s="165"/>
      <c r="M69" s="134"/>
    </row>
    <row r="70" spans="1:13" ht="15" customHeight="1">
      <c r="A70" s="134"/>
      <c r="B70" s="303"/>
      <c r="C70" s="304"/>
      <c r="D70" s="179" t="str">
        <f t="shared" si="8"/>
        <v/>
      </c>
      <c r="E70" s="171" t="str">
        <f t="shared" si="9"/>
        <v/>
      </c>
      <c r="F70" s="151"/>
      <c r="G70" s="183" t="str">
        <f t="shared" si="10"/>
        <v/>
      </c>
      <c r="H70" s="175" t="str">
        <f t="shared" si="11"/>
        <v/>
      </c>
      <c r="I70" s="155" t="str">
        <f t="shared" si="7"/>
        <v/>
      </c>
      <c r="J70" s="127"/>
      <c r="K70" s="162"/>
      <c r="L70" s="149"/>
      <c r="M70" s="134"/>
    </row>
    <row r="71" spans="1:13" ht="15" customHeight="1">
      <c r="A71" s="134"/>
      <c r="B71" s="305"/>
      <c r="C71" s="306"/>
      <c r="D71" s="180" t="str">
        <f t="shared" si="8"/>
        <v/>
      </c>
      <c r="E71" s="172" t="str">
        <f t="shared" si="9"/>
        <v/>
      </c>
      <c r="F71" s="152"/>
      <c r="G71" s="184" t="str">
        <f t="shared" si="10"/>
        <v/>
      </c>
      <c r="H71" s="176" t="str">
        <f t="shared" si="11"/>
        <v/>
      </c>
      <c r="I71" s="156" t="str">
        <f t="shared" si="7"/>
        <v/>
      </c>
      <c r="J71" s="139"/>
      <c r="K71" s="163"/>
      <c r="L71" s="150"/>
      <c r="M71" s="134"/>
    </row>
    <row r="72" spans="1:13" ht="15" customHeight="1">
      <c r="A72" s="134"/>
      <c r="B72" s="307"/>
      <c r="C72" s="308"/>
      <c r="D72" s="181" t="str">
        <f t="shared" si="8"/>
        <v/>
      </c>
      <c r="E72" s="173" t="str">
        <f t="shared" si="9"/>
        <v/>
      </c>
      <c r="F72" s="153"/>
      <c r="G72" s="185" t="str">
        <f t="shared" si="10"/>
        <v/>
      </c>
      <c r="H72" s="177" t="str">
        <f t="shared" si="11"/>
        <v/>
      </c>
      <c r="I72" s="157" t="str">
        <f t="shared" si="7"/>
        <v/>
      </c>
      <c r="J72" s="126"/>
      <c r="K72" s="164"/>
      <c r="L72" s="165"/>
      <c r="M72" s="134"/>
    </row>
    <row r="73" spans="1:13" ht="15" customHeight="1">
      <c r="A73" s="134"/>
      <c r="B73" s="303"/>
      <c r="C73" s="304"/>
      <c r="D73" s="179" t="str">
        <f t="shared" si="8"/>
        <v/>
      </c>
      <c r="E73" s="171" t="str">
        <f t="shared" si="9"/>
        <v/>
      </c>
      <c r="F73" s="151"/>
      <c r="G73" s="183" t="str">
        <f t="shared" si="10"/>
        <v/>
      </c>
      <c r="H73" s="175" t="str">
        <f t="shared" si="11"/>
        <v/>
      </c>
      <c r="I73" s="155" t="str">
        <f t="shared" si="7"/>
        <v/>
      </c>
      <c r="J73" s="127"/>
      <c r="K73" s="162"/>
      <c r="L73" s="149"/>
      <c r="M73" s="134"/>
    </row>
    <row r="74" spans="1:13" ht="15" customHeight="1">
      <c r="A74" s="134"/>
      <c r="B74" s="305"/>
      <c r="C74" s="306"/>
      <c r="D74" s="180" t="str">
        <f t="shared" si="8"/>
        <v/>
      </c>
      <c r="E74" s="172" t="str">
        <f t="shared" si="9"/>
        <v/>
      </c>
      <c r="F74" s="152"/>
      <c r="G74" s="184" t="str">
        <f t="shared" si="10"/>
        <v/>
      </c>
      <c r="H74" s="176" t="str">
        <f t="shared" si="11"/>
        <v/>
      </c>
      <c r="I74" s="156" t="str">
        <f t="shared" si="7"/>
        <v/>
      </c>
      <c r="J74" s="139"/>
      <c r="K74" s="163"/>
      <c r="L74" s="150"/>
      <c r="M74" s="134"/>
    </row>
    <row r="75" spans="1:13" ht="15" customHeight="1">
      <c r="A75" s="134"/>
      <c r="B75" s="307"/>
      <c r="C75" s="308"/>
      <c r="D75" s="181" t="str">
        <f t="shared" si="8"/>
        <v/>
      </c>
      <c r="E75" s="173" t="str">
        <f t="shared" si="9"/>
        <v/>
      </c>
      <c r="F75" s="153"/>
      <c r="G75" s="185" t="str">
        <f t="shared" si="10"/>
        <v/>
      </c>
      <c r="H75" s="177" t="str">
        <f t="shared" si="11"/>
        <v/>
      </c>
      <c r="I75" s="157" t="str">
        <f t="shared" si="7"/>
        <v/>
      </c>
      <c r="J75" s="126"/>
      <c r="K75" s="164"/>
      <c r="L75" s="165"/>
      <c r="M75" s="134"/>
    </row>
    <row r="76" spans="1:13" ht="15" customHeight="1">
      <c r="A76" s="134"/>
      <c r="B76" s="303"/>
      <c r="C76" s="304"/>
      <c r="D76" s="179" t="str">
        <f t="shared" si="8"/>
        <v/>
      </c>
      <c r="E76" s="171" t="str">
        <f t="shared" si="9"/>
        <v/>
      </c>
      <c r="F76" s="151"/>
      <c r="G76" s="183" t="str">
        <f t="shared" si="10"/>
        <v/>
      </c>
      <c r="H76" s="175" t="str">
        <f t="shared" si="11"/>
        <v/>
      </c>
      <c r="I76" s="155" t="str">
        <f t="shared" si="7"/>
        <v/>
      </c>
      <c r="J76" s="127"/>
      <c r="K76" s="162"/>
      <c r="L76" s="149"/>
      <c r="M76" s="134"/>
    </row>
    <row r="77" spans="1:13" ht="15" customHeight="1">
      <c r="A77" s="134"/>
      <c r="B77" s="305"/>
      <c r="C77" s="306"/>
      <c r="D77" s="180" t="str">
        <f t="shared" si="8"/>
        <v/>
      </c>
      <c r="E77" s="172" t="str">
        <f t="shared" si="9"/>
        <v/>
      </c>
      <c r="F77" s="152"/>
      <c r="G77" s="184" t="str">
        <f t="shared" si="10"/>
        <v/>
      </c>
      <c r="H77" s="176" t="str">
        <f t="shared" si="11"/>
        <v/>
      </c>
      <c r="I77" s="156" t="str">
        <f t="shared" si="7"/>
        <v/>
      </c>
      <c r="J77" s="139"/>
      <c r="K77" s="163"/>
      <c r="L77" s="150"/>
      <c r="M77" s="134"/>
    </row>
    <row r="78" spans="1:13" ht="15" customHeight="1">
      <c r="A78" s="134"/>
      <c r="B78" s="307"/>
      <c r="C78" s="308"/>
      <c r="D78" s="181" t="str">
        <f t="shared" si="8"/>
        <v/>
      </c>
      <c r="E78" s="173" t="str">
        <f t="shared" si="9"/>
        <v/>
      </c>
      <c r="F78" s="153"/>
      <c r="G78" s="185" t="str">
        <f t="shared" si="10"/>
        <v/>
      </c>
      <c r="H78" s="177" t="str">
        <f t="shared" si="11"/>
        <v/>
      </c>
      <c r="I78" s="157" t="str">
        <f t="shared" si="7"/>
        <v/>
      </c>
      <c r="J78" s="126"/>
      <c r="K78" s="164"/>
      <c r="L78" s="165"/>
      <c r="M78" s="134"/>
    </row>
    <row r="79" spans="1:13" ht="15" customHeight="1">
      <c r="A79" s="134"/>
      <c r="B79" s="303"/>
      <c r="C79" s="304"/>
      <c r="D79" s="179" t="str">
        <f t="shared" si="8"/>
        <v/>
      </c>
      <c r="E79" s="171" t="str">
        <f t="shared" si="9"/>
        <v/>
      </c>
      <c r="F79" s="151"/>
      <c r="G79" s="183" t="str">
        <f t="shared" si="10"/>
        <v/>
      </c>
      <c r="H79" s="175" t="str">
        <f t="shared" si="11"/>
        <v/>
      </c>
      <c r="I79" s="155" t="str">
        <f t="shared" si="7"/>
        <v/>
      </c>
      <c r="J79" s="127"/>
      <c r="K79" s="162"/>
      <c r="L79" s="149"/>
      <c r="M79" s="134"/>
    </row>
    <row r="80" spans="1:13" ht="15" customHeight="1">
      <c r="A80" s="134"/>
      <c r="B80" s="305"/>
      <c r="C80" s="306"/>
      <c r="D80" s="180" t="str">
        <f t="shared" si="8"/>
        <v/>
      </c>
      <c r="E80" s="172" t="str">
        <f t="shared" si="9"/>
        <v/>
      </c>
      <c r="F80" s="152"/>
      <c r="G80" s="184" t="str">
        <f t="shared" si="10"/>
        <v/>
      </c>
      <c r="H80" s="176" t="str">
        <f t="shared" si="11"/>
        <v/>
      </c>
      <c r="I80" s="156" t="str">
        <f t="shared" si="7"/>
        <v/>
      </c>
      <c r="J80" s="139"/>
      <c r="K80" s="163"/>
      <c r="L80" s="150"/>
      <c r="M80" s="134"/>
    </row>
    <row r="81" spans="1:13" ht="15" customHeight="1">
      <c r="A81" s="134"/>
      <c r="B81" s="307"/>
      <c r="C81" s="308"/>
      <c r="D81" s="181" t="str">
        <f t="shared" si="8"/>
        <v/>
      </c>
      <c r="E81" s="173" t="str">
        <f t="shared" si="9"/>
        <v/>
      </c>
      <c r="F81" s="153"/>
      <c r="G81" s="185" t="str">
        <f t="shared" si="10"/>
        <v/>
      </c>
      <c r="H81" s="177" t="str">
        <f t="shared" si="11"/>
        <v/>
      </c>
      <c r="I81" s="157" t="str">
        <f t="shared" si="7"/>
        <v/>
      </c>
      <c r="J81" s="126"/>
      <c r="K81" s="164"/>
      <c r="L81" s="165"/>
      <c r="M81" s="134"/>
    </row>
    <row r="82" spans="1:13" ht="15" customHeight="1">
      <c r="A82" s="134"/>
      <c r="B82" s="305"/>
      <c r="C82" s="306"/>
      <c r="D82" s="179" t="str">
        <f t="shared" si="8"/>
        <v/>
      </c>
      <c r="E82" s="171" t="str">
        <f t="shared" si="9"/>
        <v/>
      </c>
      <c r="F82" s="152"/>
      <c r="G82" s="183" t="str">
        <f t="shared" si="10"/>
        <v/>
      </c>
      <c r="H82" s="175" t="str">
        <f t="shared" si="11"/>
        <v/>
      </c>
      <c r="I82" s="155" t="str">
        <f t="shared" si="7"/>
        <v/>
      </c>
      <c r="J82" s="139"/>
      <c r="K82" s="163"/>
      <c r="L82" s="150"/>
      <c r="M82" s="134"/>
    </row>
    <row r="83" spans="1:13" ht="15" customHeight="1">
      <c r="A83" s="134"/>
      <c r="B83" s="305"/>
      <c r="C83" s="306"/>
      <c r="D83" s="180" t="str">
        <f t="shared" si="8"/>
        <v/>
      </c>
      <c r="E83" s="172" t="str">
        <f t="shared" si="9"/>
        <v/>
      </c>
      <c r="F83" s="152"/>
      <c r="G83" s="184" t="str">
        <f t="shared" si="10"/>
        <v/>
      </c>
      <c r="H83" s="176" t="str">
        <f t="shared" si="11"/>
        <v/>
      </c>
      <c r="I83" s="156" t="str">
        <f t="shared" si="7"/>
        <v/>
      </c>
      <c r="J83" s="139"/>
      <c r="K83" s="163"/>
      <c r="L83" s="150"/>
      <c r="M83" s="134"/>
    </row>
    <row r="84" spans="1:13" ht="15" thickBot="1">
      <c r="B84" s="320"/>
      <c r="C84" s="321"/>
      <c r="D84" s="182" t="str">
        <f t="shared" si="8"/>
        <v/>
      </c>
      <c r="E84" s="174" t="str">
        <f t="shared" si="9"/>
        <v/>
      </c>
      <c r="F84" s="154"/>
      <c r="G84" s="186" t="str">
        <f t="shared" si="10"/>
        <v/>
      </c>
      <c r="H84" s="178" t="str">
        <f t="shared" si="11"/>
        <v/>
      </c>
      <c r="I84" s="158" t="str">
        <f t="shared" si="7"/>
        <v/>
      </c>
      <c r="J84" s="128"/>
      <c r="K84" s="166"/>
      <c r="L84" s="167"/>
    </row>
    <row r="85" spans="1:13" ht="19.5" customHeight="1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</row>
    <row r="86" spans="1:13" ht="21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</row>
  </sheetData>
  <mergeCells count="60">
    <mergeCell ref="B31:C32"/>
    <mergeCell ref="B25:C26"/>
    <mergeCell ref="B82:C82"/>
    <mergeCell ref="B83:C84"/>
    <mergeCell ref="B53:C54"/>
    <mergeCell ref="B55:C55"/>
    <mergeCell ref="B56:C57"/>
    <mergeCell ref="B70:C70"/>
    <mergeCell ref="B68:C69"/>
    <mergeCell ref="B77:C78"/>
    <mergeCell ref="B79:C79"/>
    <mergeCell ref="B80:C81"/>
    <mergeCell ref="B74:C75"/>
    <mergeCell ref="B76:C76"/>
    <mergeCell ref="B71:C72"/>
    <mergeCell ref="B73:C73"/>
    <mergeCell ref="K5:L5"/>
    <mergeCell ref="D5:E5"/>
    <mergeCell ref="G5:H5"/>
    <mergeCell ref="B52:C52"/>
    <mergeCell ref="B62:C63"/>
    <mergeCell ref="B13:C14"/>
    <mergeCell ref="B15:C15"/>
    <mergeCell ref="B21:C21"/>
    <mergeCell ref="B22:C23"/>
    <mergeCell ref="B24:C24"/>
    <mergeCell ref="B16:C17"/>
    <mergeCell ref="B18:C18"/>
    <mergeCell ref="B19:C20"/>
    <mergeCell ref="B37:C38"/>
    <mergeCell ref="B28:C29"/>
    <mergeCell ref="B30:C30"/>
    <mergeCell ref="B65:C66"/>
    <mergeCell ref="B67:C67"/>
    <mergeCell ref="B58:C58"/>
    <mergeCell ref="B59:C60"/>
    <mergeCell ref="B61:C61"/>
    <mergeCell ref="B64:C64"/>
    <mergeCell ref="C3:I3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27:C27"/>
    <mergeCell ref="B39:C39"/>
    <mergeCell ref="B40:C41"/>
    <mergeCell ref="B9:C9"/>
    <mergeCell ref="B10:C11"/>
    <mergeCell ref="B12:C12"/>
    <mergeCell ref="K48:L48"/>
    <mergeCell ref="B49:C49"/>
    <mergeCell ref="B50:C51"/>
    <mergeCell ref="D48:E48"/>
    <mergeCell ref="G48:H48"/>
    <mergeCell ref="B48:C48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 hasuura</cp:lastModifiedBy>
  <cp:lastPrinted>2009-11-16T08:13:50Z</cp:lastPrinted>
  <dcterms:created xsi:type="dcterms:W3CDTF">2001-12-08T17:30:14Z</dcterms:created>
  <dcterms:modified xsi:type="dcterms:W3CDTF">2009-11-18T04:25:35Z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2009/11/18</vt:lpwstr>
  </property>
</Properties>
</file>