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15" yWindow="-15" windowWidth="15405" windowHeight="4140" tabRatio="696"/>
  </bookViews>
  <sheets>
    <sheet name="工種別内訳表定義" sheetId="12" r:id="rId1"/>
    <sheet name="内訳表定義" sheetId="10" r:id="rId2"/>
    <sheet name="単価表定義" sheetId="11" r:id="rId3"/>
    <sheet name="帳票イメージ工種別内訳" sheetId="13" r:id="rId4"/>
    <sheet name="帳票イメージ" sheetId="8" r:id="rId5"/>
  </sheets>
  <definedNames>
    <definedName name="_xlnm.Print_Area" localSheetId="2">単価表定義!$S$2:$AA$45</definedName>
    <definedName name="_xlnm.Print_Area" localSheetId="4">帳票イメージ!$A$1:$M$86</definedName>
    <definedName name="_xlnm.Print_Area" localSheetId="3">帳票イメージ工種別内訳!$A$1:$W$34</definedName>
  </definedNames>
  <calcPr calcId="125725"/>
</workbook>
</file>

<file path=xl/calcChain.xml><?xml version="1.0" encoding="utf-8"?>
<calcChain xmlns="http://schemas.openxmlformats.org/spreadsheetml/2006/main">
  <c r="B10" i="13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9"/>
  <c r="C33" l="1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T4"/>
  <c r="K23"/>
  <c r="K22"/>
  <c r="K21"/>
  <c r="K20"/>
  <c r="K19"/>
  <c r="K18"/>
  <c r="K17"/>
  <c r="K16"/>
  <c r="K14"/>
  <c r="K15"/>
  <c r="K13"/>
  <c r="K12"/>
  <c r="K11"/>
  <c r="K10"/>
  <c r="K9"/>
  <c r="D9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L13"/>
  <c r="L12"/>
  <c r="L11"/>
  <c r="H14"/>
  <c r="H13"/>
  <c r="H12"/>
  <c r="H11"/>
  <c r="G14"/>
  <c r="G13"/>
  <c r="G12"/>
  <c r="G11"/>
  <c r="F14"/>
  <c r="F13"/>
  <c r="F12"/>
  <c r="F11"/>
  <c r="E13"/>
  <c r="E12"/>
  <c r="E11"/>
  <c r="D14"/>
  <c r="D13"/>
  <c r="D12"/>
  <c r="D11"/>
  <c r="I62" i="12"/>
  <c r="D6" i="8"/>
  <c r="E6"/>
  <c r="G6"/>
  <c r="H6"/>
  <c r="I6"/>
  <c r="D7"/>
  <c r="E7"/>
  <c r="G7"/>
  <c r="H7"/>
  <c r="I7"/>
  <c r="D8"/>
  <c r="E8"/>
  <c r="G8"/>
  <c r="H8"/>
  <c r="I8"/>
  <c r="D9"/>
  <c r="E9"/>
  <c r="G9"/>
  <c r="H9"/>
  <c r="I9"/>
  <c r="D10"/>
  <c r="E10"/>
  <c r="G10"/>
  <c r="H10"/>
  <c r="I10"/>
  <c r="D11"/>
  <c r="E11"/>
  <c r="G11"/>
  <c r="H11"/>
  <c r="I11"/>
  <c r="D12"/>
  <c r="E12"/>
  <c r="G12"/>
  <c r="H12"/>
  <c r="I12"/>
  <c r="D13"/>
  <c r="E13"/>
  <c r="G13"/>
  <c r="H13"/>
  <c r="I13"/>
  <c r="D14"/>
  <c r="E14"/>
  <c r="G14"/>
  <c r="H14"/>
  <c r="I14"/>
  <c r="D15"/>
  <c r="E15"/>
  <c r="G15"/>
  <c r="H15"/>
  <c r="I15"/>
  <c r="D16"/>
  <c r="E16"/>
  <c r="G16"/>
  <c r="H16"/>
  <c r="I16"/>
  <c r="D17"/>
  <c r="E17"/>
  <c r="G17"/>
  <c r="H17"/>
  <c r="I17"/>
  <c r="D18"/>
  <c r="E18"/>
  <c r="G18"/>
  <c r="H18"/>
  <c r="I18"/>
  <c r="D19"/>
  <c r="E19"/>
  <c r="G19"/>
  <c r="H19"/>
  <c r="I19"/>
  <c r="D20"/>
  <c r="E20"/>
  <c r="G20"/>
  <c r="H20"/>
  <c r="I20"/>
  <c r="D21"/>
  <c r="E21"/>
  <c r="G21"/>
  <c r="H21"/>
  <c r="I21"/>
  <c r="D22"/>
  <c r="E22"/>
  <c r="G22"/>
  <c r="H22"/>
  <c r="I22"/>
  <c r="D23"/>
  <c r="E23"/>
  <c r="G23"/>
  <c r="H23"/>
  <c r="I23"/>
  <c r="D24"/>
  <c r="E24"/>
  <c r="G24"/>
  <c r="H24"/>
  <c r="I24"/>
  <c r="D25"/>
  <c r="E25"/>
  <c r="G25"/>
  <c r="H25"/>
  <c r="I25"/>
  <c r="D26"/>
  <c r="E26"/>
  <c r="G26"/>
  <c r="H26"/>
  <c r="I26"/>
  <c r="D27"/>
  <c r="E27"/>
  <c r="G27"/>
  <c r="H27"/>
  <c r="I27"/>
  <c r="D28"/>
  <c r="E28"/>
  <c r="G28"/>
  <c r="H28"/>
  <c r="I28"/>
  <c r="D29"/>
  <c r="E29"/>
  <c r="G29"/>
  <c r="H29"/>
  <c r="I29"/>
  <c r="D30"/>
  <c r="E30"/>
  <c r="G30"/>
  <c r="H30"/>
  <c r="I30"/>
  <c r="D31"/>
  <c r="E31"/>
  <c r="G31"/>
  <c r="H31"/>
  <c r="I31"/>
  <c r="D32"/>
  <c r="E32"/>
  <c r="G32"/>
  <c r="H32"/>
  <c r="I32"/>
  <c r="D33"/>
  <c r="E33"/>
  <c r="G33"/>
  <c r="H33"/>
  <c r="I33"/>
  <c r="D34"/>
  <c r="E34"/>
  <c r="G34"/>
  <c r="H34"/>
  <c r="I34"/>
  <c r="D35"/>
  <c r="E35"/>
  <c r="G35"/>
  <c r="H35"/>
  <c r="I35"/>
  <c r="D36"/>
  <c r="E36"/>
  <c r="G36"/>
  <c r="H36"/>
  <c r="I36"/>
  <c r="D37"/>
  <c r="E37"/>
  <c r="G37"/>
  <c r="H37"/>
  <c r="I37"/>
  <c r="D38"/>
  <c r="E38"/>
  <c r="G38"/>
  <c r="H38"/>
  <c r="I38"/>
  <c r="D39"/>
  <c r="E39"/>
  <c r="G39"/>
  <c r="H39"/>
  <c r="I39"/>
  <c r="D40"/>
  <c r="E40"/>
  <c r="G40"/>
  <c r="H40"/>
  <c r="I40"/>
  <c r="D41"/>
  <c r="E41"/>
  <c r="G41"/>
  <c r="H41"/>
  <c r="I41"/>
  <c r="D49"/>
  <c r="E49"/>
  <c r="G49"/>
  <c r="H49"/>
  <c r="I49"/>
  <c r="D50"/>
  <c r="E50"/>
  <c r="G50"/>
  <c r="H50"/>
  <c r="I50"/>
  <c r="D51"/>
  <c r="E51"/>
  <c r="G51"/>
  <c r="H51"/>
  <c r="I51"/>
  <c r="D52"/>
  <c r="E52"/>
  <c r="G52"/>
  <c r="H52"/>
  <c r="I52"/>
  <c r="D53"/>
  <c r="E53"/>
  <c r="G53"/>
  <c r="H53"/>
  <c r="I53"/>
  <c r="D54"/>
  <c r="E54"/>
  <c r="G54"/>
  <c r="H54"/>
  <c r="I54"/>
  <c r="D55"/>
  <c r="E55"/>
  <c r="G55"/>
  <c r="H55"/>
  <c r="I55"/>
  <c r="D56"/>
  <c r="E56"/>
  <c r="G56"/>
  <c r="H56"/>
  <c r="I56"/>
  <c r="D57"/>
  <c r="E57"/>
  <c r="G57"/>
  <c r="H57"/>
  <c r="I57"/>
  <c r="D58"/>
  <c r="E58"/>
  <c r="G58"/>
  <c r="H58"/>
  <c r="I58"/>
  <c r="D59"/>
  <c r="E59"/>
  <c r="G59"/>
  <c r="H59"/>
  <c r="I59"/>
  <c r="D60"/>
  <c r="E60"/>
  <c r="G60"/>
  <c r="H60"/>
  <c r="I60"/>
  <c r="D61"/>
  <c r="E61"/>
  <c r="G61"/>
  <c r="H61"/>
  <c r="I61"/>
  <c r="D62"/>
  <c r="E62"/>
  <c r="G62"/>
  <c r="H62"/>
  <c r="I62"/>
  <c r="D63"/>
  <c r="E63"/>
  <c r="G63"/>
  <c r="H63"/>
  <c r="I63"/>
  <c r="D64"/>
  <c r="E64"/>
  <c r="G64"/>
  <c r="H64"/>
  <c r="I64"/>
  <c r="D65"/>
  <c r="E65"/>
  <c r="G65"/>
  <c r="H65"/>
  <c r="I65"/>
  <c r="D66"/>
  <c r="E66"/>
  <c r="G66"/>
  <c r="H66"/>
  <c r="I66"/>
  <c r="D67"/>
  <c r="E67"/>
  <c r="G67"/>
  <c r="H67"/>
  <c r="I67"/>
  <c r="D68"/>
  <c r="E68"/>
  <c r="G68"/>
  <c r="H68"/>
  <c r="I68"/>
  <c r="D69"/>
  <c r="E69"/>
  <c r="G69"/>
  <c r="H69"/>
  <c r="I69"/>
  <c r="D70"/>
  <c r="E70"/>
  <c r="G70"/>
  <c r="H70"/>
  <c r="I70"/>
  <c r="D71"/>
  <c r="E71"/>
  <c r="G71"/>
  <c r="H71"/>
  <c r="I71"/>
  <c r="D72"/>
  <c r="E72"/>
  <c r="G72"/>
  <c r="H72"/>
  <c r="I72"/>
  <c r="D73"/>
  <c r="E73"/>
  <c r="G73"/>
  <c r="H73"/>
  <c r="I73"/>
  <c r="D74"/>
  <c r="E74"/>
  <c r="G74"/>
  <c r="H74"/>
  <c r="I74"/>
  <c r="D75"/>
  <c r="E75"/>
  <c r="G75"/>
  <c r="H75"/>
  <c r="I75"/>
  <c r="D76"/>
  <c r="E76"/>
  <c r="G76"/>
  <c r="H76"/>
  <c r="I76"/>
  <c r="D77"/>
  <c r="E77"/>
  <c r="G77"/>
  <c r="H77"/>
  <c r="I77"/>
  <c r="D78"/>
  <c r="E78"/>
  <c r="G78"/>
  <c r="H78"/>
  <c r="I78"/>
  <c r="D79"/>
  <c r="E79"/>
  <c r="G79"/>
  <c r="H79"/>
  <c r="I79"/>
  <c r="D80"/>
  <c r="E80"/>
  <c r="G80"/>
  <c r="H80"/>
  <c r="I80"/>
  <c r="D81"/>
  <c r="E81"/>
  <c r="G81"/>
  <c r="H81"/>
  <c r="I81"/>
  <c r="D82"/>
  <c r="E82"/>
  <c r="G82"/>
  <c r="H82"/>
  <c r="I82"/>
  <c r="D83"/>
  <c r="E83"/>
  <c r="G83"/>
  <c r="H83"/>
  <c r="I83"/>
  <c r="D84"/>
  <c r="E84"/>
  <c r="G84"/>
  <c r="H84"/>
  <c r="I84"/>
  <c r="E9" i="13"/>
  <c r="F9"/>
  <c r="G9"/>
  <c r="H9"/>
  <c r="L9"/>
  <c r="D10"/>
  <c r="E10"/>
  <c r="F10"/>
  <c r="G10"/>
  <c r="H10"/>
  <c r="L10"/>
  <c r="E14"/>
  <c r="L14"/>
  <c r="D15"/>
  <c r="E15"/>
  <c r="F15"/>
  <c r="G15"/>
  <c r="H15"/>
  <c r="L15"/>
  <c r="D16"/>
  <c r="E16"/>
  <c r="F16"/>
  <c r="G16"/>
  <c r="H16"/>
  <c r="L16"/>
  <c r="D17"/>
  <c r="E17"/>
  <c r="F17"/>
  <c r="G17"/>
  <c r="H17"/>
  <c r="L17"/>
  <c r="D18"/>
  <c r="E18"/>
  <c r="F18"/>
  <c r="G18"/>
  <c r="H18"/>
  <c r="L18"/>
  <c r="D19"/>
  <c r="E19"/>
  <c r="F19"/>
  <c r="G19"/>
  <c r="H19"/>
  <c r="L19"/>
  <c r="D20"/>
  <c r="E20"/>
  <c r="F20"/>
  <c r="G20"/>
  <c r="H20"/>
  <c r="L20"/>
  <c r="D21"/>
  <c r="E21"/>
  <c r="F21"/>
  <c r="G21"/>
  <c r="H21"/>
  <c r="L21"/>
  <c r="D22"/>
  <c r="E22"/>
  <c r="F22"/>
  <c r="G22"/>
  <c r="H22"/>
  <c r="L22"/>
  <c r="D23"/>
  <c r="E23"/>
  <c r="F23"/>
  <c r="G23"/>
  <c r="H23"/>
  <c r="L23"/>
  <c r="D24"/>
  <c r="E24"/>
  <c r="F24"/>
  <c r="G24"/>
  <c r="H24"/>
  <c r="K24"/>
  <c r="L24"/>
  <c r="D25"/>
  <c r="E25"/>
  <c r="F25"/>
  <c r="G25"/>
  <c r="H25"/>
  <c r="K25"/>
  <c r="L25"/>
  <c r="D26"/>
  <c r="E26"/>
  <c r="F26"/>
  <c r="G26"/>
  <c r="H26"/>
  <c r="K26"/>
  <c r="L26"/>
  <c r="D27"/>
  <c r="E27"/>
  <c r="F27"/>
  <c r="G27"/>
  <c r="H27"/>
  <c r="K27"/>
  <c r="L27"/>
  <c r="D28"/>
  <c r="E28"/>
  <c r="F28"/>
  <c r="G28"/>
  <c r="H28"/>
  <c r="K28"/>
  <c r="L28"/>
  <c r="D29"/>
  <c r="E29"/>
  <c r="F29"/>
  <c r="G29"/>
  <c r="H29"/>
  <c r="K29"/>
  <c r="L29"/>
  <c r="D30"/>
  <c r="E30"/>
  <c r="F30"/>
  <c r="G30"/>
  <c r="H30"/>
  <c r="K30"/>
  <c r="L30"/>
  <c r="D31"/>
  <c r="E31"/>
  <c r="F31"/>
  <c r="G31"/>
  <c r="H31"/>
  <c r="K31"/>
  <c r="L31"/>
  <c r="D32"/>
  <c r="E32"/>
  <c r="F32"/>
  <c r="G32"/>
  <c r="H32"/>
  <c r="K32"/>
  <c r="L32"/>
  <c r="D33"/>
  <c r="E33"/>
  <c r="F33"/>
  <c r="G33"/>
  <c r="H33"/>
  <c r="K33"/>
  <c r="L33"/>
</calcChain>
</file>

<file path=xl/sharedStrings.xml><?xml version="1.0" encoding="utf-8"?>
<sst xmlns="http://schemas.openxmlformats.org/spreadsheetml/2006/main" count="422" uniqueCount="221">
  <si>
    <t>項目名</t>
    <rPh sb="0" eb="2">
      <t>コウモク</t>
    </rPh>
    <rPh sb="2" eb="3">
      <t>メイ</t>
    </rPh>
    <phoneticPr fontId="2"/>
  </si>
  <si>
    <t>内訳表</t>
    <rPh sb="0" eb="2">
      <t>ウチワケ</t>
    </rPh>
    <rPh sb="2" eb="3">
      <t>ヒョウ</t>
    </rPh>
    <phoneticPr fontId="2"/>
  </si>
  <si>
    <t>表示幅</t>
    <rPh sb="0" eb="3">
      <t>ヒョウジハバ</t>
    </rPh>
    <phoneticPr fontId="2"/>
  </si>
  <si>
    <t>ヘダー</t>
    <phoneticPr fontId="2"/>
  </si>
  <si>
    <t>名称1</t>
    <rPh sb="0" eb="2">
      <t>メイショウ</t>
    </rPh>
    <phoneticPr fontId="2"/>
  </si>
  <si>
    <t>名称2</t>
    <rPh sb="0" eb="2">
      <t>メイショウ</t>
    </rPh>
    <phoneticPr fontId="2"/>
  </si>
  <si>
    <t>規格1</t>
    <rPh sb="0" eb="2">
      <t>キカク</t>
    </rPh>
    <phoneticPr fontId="2"/>
  </si>
  <si>
    <t>規格2</t>
    <rPh sb="0" eb="2">
      <t>キカク</t>
    </rPh>
    <phoneticPr fontId="2"/>
  </si>
  <si>
    <t>数量1</t>
    <rPh sb="0" eb="2">
      <t>スウリョウ</t>
    </rPh>
    <phoneticPr fontId="2"/>
  </si>
  <si>
    <t>数量2</t>
    <rPh sb="0" eb="2">
      <t>スウリョウ</t>
    </rPh>
    <phoneticPr fontId="2"/>
  </si>
  <si>
    <t>単位1</t>
    <rPh sb="0" eb="2">
      <t>タンイ</t>
    </rPh>
    <phoneticPr fontId="2"/>
  </si>
  <si>
    <t>単位2</t>
    <rPh sb="0" eb="2">
      <t>タンイ</t>
    </rPh>
    <phoneticPr fontId="2"/>
  </si>
  <si>
    <t>金額1</t>
    <rPh sb="0" eb="2">
      <t>キンガク</t>
    </rPh>
    <phoneticPr fontId="2"/>
  </si>
  <si>
    <t>金額2</t>
    <rPh sb="0" eb="2">
      <t>キンガク</t>
    </rPh>
    <phoneticPr fontId="2"/>
  </si>
  <si>
    <t>明細</t>
    <rPh sb="0" eb="2">
      <t>メイサイ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</si>
  <si>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</si>
  <si>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</si>
  <si>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</si>
  <si>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</si>
  <si>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</si>
  <si>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</si>
  <si>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</si>
  <si>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</si>
  <si>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I</t>
    <phoneticPr fontId="2"/>
  </si>
  <si>
    <t>J</t>
    <phoneticPr fontId="2"/>
  </si>
  <si>
    <t>K</t>
    <phoneticPr fontId="2"/>
  </si>
  <si>
    <t>L</t>
    <phoneticPr fontId="2"/>
  </si>
  <si>
    <t>M</t>
    <phoneticPr fontId="2"/>
  </si>
  <si>
    <t>N</t>
    <phoneticPr fontId="2"/>
  </si>
  <si>
    <t>O</t>
    <phoneticPr fontId="2"/>
  </si>
  <si>
    <t>P</t>
    <phoneticPr fontId="2"/>
  </si>
  <si>
    <t>Q</t>
    <phoneticPr fontId="2"/>
  </si>
  <si>
    <t>R</t>
    <phoneticPr fontId="2"/>
  </si>
  <si>
    <t>S</t>
    <phoneticPr fontId="2"/>
  </si>
  <si>
    <t>T</t>
    <phoneticPr fontId="2"/>
  </si>
  <si>
    <t>U</t>
    <phoneticPr fontId="2"/>
  </si>
  <si>
    <t>V</t>
    <phoneticPr fontId="2"/>
  </si>
  <si>
    <t>X</t>
    <phoneticPr fontId="2"/>
  </si>
  <si>
    <t>Y</t>
    <phoneticPr fontId="2"/>
  </si>
  <si>
    <t>Z</t>
    <phoneticPr fontId="2"/>
  </si>
  <si>
    <t>W</t>
    <phoneticPr fontId="2"/>
  </si>
  <si>
    <t>明細予備情報1</t>
    <rPh sb="0" eb="2">
      <t>メイサイ</t>
    </rPh>
    <rPh sb="2" eb="4">
      <t>ヨビ</t>
    </rPh>
    <rPh sb="4" eb="6">
      <t>ジョウホウ</t>
    </rPh>
    <phoneticPr fontId="2"/>
  </si>
  <si>
    <t>明細予備情報2</t>
    <rPh sb="0" eb="2">
      <t>メイサイ</t>
    </rPh>
    <rPh sb="2" eb="4">
      <t>ヨビ</t>
    </rPh>
    <rPh sb="4" eb="6">
      <t>ジョウホウ</t>
    </rPh>
    <phoneticPr fontId="2"/>
  </si>
  <si>
    <t>種目1</t>
    <rPh sb="0" eb="2">
      <t>シュモク</t>
    </rPh>
    <phoneticPr fontId="2"/>
  </si>
  <si>
    <t>Q</t>
    <phoneticPr fontId="2"/>
  </si>
  <si>
    <t>数字</t>
    <rPh sb="0" eb="2">
      <t>スウジ</t>
    </rPh>
    <phoneticPr fontId="2"/>
  </si>
  <si>
    <t>×</t>
    <phoneticPr fontId="2"/>
  </si>
  <si>
    <t>○</t>
    <phoneticPr fontId="2"/>
  </si>
  <si>
    <t>E</t>
    <phoneticPr fontId="2"/>
  </si>
  <si>
    <t>特殊な処理</t>
    <rPh sb="0" eb="2">
      <t>トクシュ</t>
    </rPh>
    <rPh sb="3" eb="5">
      <t>ショリ</t>
    </rPh>
    <phoneticPr fontId="2"/>
  </si>
  <si>
    <t>特殊な処理の説明</t>
    <rPh sb="0" eb="2">
      <t>トクシュ</t>
    </rPh>
    <rPh sb="3" eb="5">
      <t>ショリ</t>
    </rPh>
    <rPh sb="6" eb="8">
      <t>セツメイ</t>
    </rPh>
    <phoneticPr fontId="2"/>
  </si>
  <si>
    <t>ヘダーコード項目の指定に必要な項目</t>
    <rPh sb="6" eb="8">
      <t>コウモク</t>
    </rPh>
    <rPh sb="9" eb="11">
      <t>シテイ</t>
    </rPh>
    <rPh sb="12" eb="14">
      <t>ヒツヨウ</t>
    </rPh>
    <rPh sb="15" eb="17">
      <t>コウモク</t>
    </rPh>
    <phoneticPr fontId="2"/>
  </si>
  <si>
    <t>書出シート名</t>
    <rPh sb="0" eb="2">
      <t>カキダ</t>
    </rPh>
    <rPh sb="5" eb="6">
      <t>メイ</t>
    </rPh>
    <phoneticPr fontId="2"/>
  </si>
  <si>
    <t>作成シート名</t>
    <rPh sb="0" eb="2">
      <t>サクセイ</t>
    </rPh>
    <rPh sb="5" eb="6">
      <t>メイ</t>
    </rPh>
    <phoneticPr fontId="2"/>
  </si>
  <si>
    <t>値</t>
    <rPh sb="0" eb="1">
      <t>アタイ</t>
    </rPh>
    <phoneticPr fontId="2"/>
  </si>
  <si>
    <t>１明細当りの行数</t>
    <rPh sb="1" eb="3">
      <t>メイサイ</t>
    </rPh>
    <rPh sb="3" eb="4">
      <t>アタ</t>
    </rPh>
    <rPh sb="6" eb="8">
      <t>ギョウスウ</t>
    </rPh>
    <phoneticPr fontId="2"/>
  </si>
  <si>
    <t>ヘダーの行数</t>
    <rPh sb="4" eb="6">
      <t>ギョウスウ</t>
    </rPh>
    <phoneticPr fontId="2"/>
  </si>
  <si>
    <t>フッターの行数</t>
    <rPh sb="5" eb="7">
      <t>ギョウスウ</t>
    </rPh>
    <phoneticPr fontId="2"/>
  </si>
  <si>
    <t>内訳表</t>
    <phoneticPr fontId="2"/>
  </si>
  <si>
    <t>１ページの明細行数</t>
    <rPh sb="5" eb="7">
      <t>メイサイ</t>
    </rPh>
    <rPh sb="7" eb="9">
      <t>ギョウスウ</t>
    </rPh>
    <phoneticPr fontId="2"/>
  </si>
  <si>
    <t>※セルの開始位置は固定です。注意してください。</t>
    <rPh sb="4" eb="6">
      <t>カイシ</t>
    </rPh>
    <rPh sb="6" eb="8">
      <t>イチ</t>
    </rPh>
    <rPh sb="9" eb="11">
      <t>コテイ</t>
    </rPh>
    <rPh sb="14" eb="16">
      <t>チュウイ</t>
    </rPh>
    <phoneticPr fontId="2"/>
  </si>
  <si>
    <t>帳票イメージシート名</t>
  </si>
  <si>
    <t>帳票イメージ範囲</t>
  </si>
  <si>
    <t>帳票イメージ</t>
  </si>
  <si>
    <t>行</t>
    <rPh sb="0" eb="1">
      <t>ギョウ</t>
    </rPh>
    <phoneticPr fontId="2"/>
  </si>
  <si>
    <t>行の高さ</t>
    <rPh sb="0" eb="1">
      <t>ギョウ</t>
    </rPh>
    <rPh sb="2" eb="3">
      <t>タカ</t>
    </rPh>
    <phoneticPr fontId="2"/>
  </si>
  <si>
    <t>１または２</t>
  </si>
  <si>
    <t>フッター項目は表題として扱います</t>
    <rPh sb="4" eb="6">
      <t>コウモク</t>
    </rPh>
    <rPh sb="7" eb="9">
      <t>ヒョウダイ</t>
    </rPh>
    <rPh sb="12" eb="13">
      <t>アツカ</t>
    </rPh>
    <phoneticPr fontId="2"/>
  </si>
  <si>
    <t>ヘダー開始列</t>
    <rPh sb="3" eb="5">
      <t>カイシ</t>
    </rPh>
    <rPh sb="5" eb="6">
      <t>レツ</t>
    </rPh>
    <phoneticPr fontId="2"/>
  </si>
  <si>
    <t>明細開始列</t>
    <rPh sb="0" eb="2">
      <t>メイサイ</t>
    </rPh>
    <rPh sb="2" eb="4">
      <t>カイシ</t>
    </rPh>
    <rPh sb="4" eb="5">
      <t>レツ</t>
    </rPh>
    <phoneticPr fontId="2"/>
  </si>
  <si>
    <t>A</t>
    <phoneticPr fontId="2"/>
  </si>
  <si>
    <t>書出しシートヘダー項目の書出し列</t>
    <rPh sb="0" eb="2">
      <t>カキダ</t>
    </rPh>
    <rPh sb="9" eb="11">
      <t>コウモク</t>
    </rPh>
    <rPh sb="12" eb="14">
      <t>カキダ</t>
    </rPh>
    <rPh sb="15" eb="16">
      <t>レツ</t>
    </rPh>
    <phoneticPr fontId="2"/>
  </si>
  <si>
    <t>書出しシート明細項目の書出し列</t>
    <rPh sb="6" eb="8">
      <t>メイサイ</t>
    </rPh>
    <phoneticPr fontId="2"/>
  </si>
  <si>
    <t>ｺｰﾄﾞ1</t>
    <phoneticPr fontId="2"/>
  </si>
  <si>
    <t>ｺｰﾄﾞ2</t>
    <phoneticPr fontId="2"/>
  </si>
  <si>
    <t>ｺｰﾄﾞ1</t>
    <phoneticPr fontId="2"/>
  </si>
  <si>
    <t>J</t>
    <phoneticPr fontId="2"/>
  </si>
  <si>
    <t>-</t>
    <phoneticPr fontId="2"/>
  </si>
  <si>
    <t>単価表</t>
    <rPh sb="0" eb="2">
      <t>タンカ</t>
    </rPh>
    <phoneticPr fontId="2"/>
  </si>
  <si>
    <t>表題数量1</t>
    <rPh sb="0" eb="2">
      <t>ヒョウダイ</t>
    </rPh>
    <rPh sb="2" eb="4">
      <t>スウリョウ</t>
    </rPh>
    <phoneticPr fontId="2"/>
  </si>
  <si>
    <t>表題数量2</t>
    <rPh sb="0" eb="2">
      <t>ヒョウダイ</t>
    </rPh>
    <rPh sb="2" eb="4">
      <t>スウリョウ</t>
    </rPh>
    <phoneticPr fontId="2"/>
  </si>
  <si>
    <t>H</t>
    <phoneticPr fontId="2"/>
  </si>
  <si>
    <t>F</t>
    <phoneticPr fontId="2"/>
  </si>
  <si>
    <t>N</t>
    <phoneticPr fontId="2"/>
  </si>
  <si>
    <t>表末行数</t>
    <rPh sb="0" eb="1">
      <t>ヒョウ</t>
    </rPh>
    <rPh sb="1" eb="2">
      <t>マツ</t>
    </rPh>
    <rPh sb="2" eb="4">
      <t>ギョウスウ</t>
    </rPh>
    <phoneticPr fontId="2"/>
  </si>
  <si>
    <t>表末単位当り 有:1 無:0</t>
    <rPh sb="0" eb="1">
      <t>ヒョウ</t>
    </rPh>
    <rPh sb="1" eb="2">
      <t>マツ</t>
    </rPh>
    <rPh sb="2" eb="4">
      <t>タンイ</t>
    </rPh>
    <rPh sb="4" eb="5">
      <t>アタ</t>
    </rPh>
    <rPh sb="7" eb="8">
      <t>ア</t>
    </rPh>
    <rPh sb="11" eb="12">
      <t>ナ</t>
    </rPh>
    <phoneticPr fontId="2"/>
  </si>
  <si>
    <t>工種別内訳表</t>
    <rPh sb="0" eb="1">
      <t>コウ</t>
    </rPh>
    <rPh sb="1" eb="3">
      <t>シュベツ</t>
    </rPh>
    <rPh sb="3" eb="5">
      <t>ウチワケ</t>
    </rPh>
    <rPh sb="5" eb="6">
      <t>ヒョウ</t>
    </rPh>
    <phoneticPr fontId="2"/>
  </si>
  <si>
    <t>明細区分1</t>
    <rPh sb="0" eb="2">
      <t>メイサイ</t>
    </rPh>
    <rPh sb="2" eb="4">
      <t>クブン</t>
    </rPh>
    <phoneticPr fontId="2"/>
  </si>
  <si>
    <t>明細区分2</t>
    <rPh sb="0" eb="2">
      <t>メイサイ</t>
    </rPh>
    <rPh sb="2" eb="4">
      <t>クブン</t>
    </rPh>
    <phoneticPr fontId="2"/>
  </si>
  <si>
    <t>※コード項目は必ず先頭に置いてください.</t>
    <rPh sb="4" eb="6">
      <t>コウモク</t>
    </rPh>
    <rPh sb="7" eb="8">
      <t>カナラ</t>
    </rPh>
    <rPh sb="9" eb="11">
      <t>セントウ</t>
    </rPh>
    <rPh sb="12" eb="13">
      <t>オ</t>
    </rPh>
    <phoneticPr fontId="2"/>
  </si>
  <si>
    <t>明細　工種別内訳は表題項目がないので注意！</t>
    <rPh sb="0" eb="2">
      <t>メイサイ</t>
    </rPh>
    <rPh sb="3" eb="4">
      <t>コウ</t>
    </rPh>
    <rPh sb="4" eb="6">
      <t>シュベツ</t>
    </rPh>
    <rPh sb="6" eb="8">
      <t>ウチワケ</t>
    </rPh>
    <rPh sb="9" eb="11">
      <t>ヒョウダイ</t>
    </rPh>
    <rPh sb="11" eb="13">
      <t>コウモク</t>
    </rPh>
    <rPh sb="18" eb="20">
      <t>チュウイ</t>
    </rPh>
    <phoneticPr fontId="2"/>
  </si>
  <si>
    <t>1工種別内訳ファイル書出</t>
    <phoneticPr fontId="2"/>
  </si>
  <si>
    <t>2内訳表ファイル書出</t>
  </si>
  <si>
    <t>3全表形式ファイル書出</t>
  </si>
  <si>
    <t>R</t>
    <phoneticPr fontId="2"/>
  </si>
  <si>
    <t>W</t>
    <phoneticPr fontId="2"/>
  </si>
  <si>
    <t>P</t>
    <phoneticPr fontId="2"/>
  </si>
  <si>
    <t>V</t>
    <phoneticPr fontId="2"/>
  </si>
  <si>
    <t>C</t>
    <phoneticPr fontId="2"/>
  </si>
  <si>
    <t>D</t>
    <phoneticPr fontId="2"/>
  </si>
  <si>
    <t>G</t>
    <phoneticPr fontId="2"/>
  </si>
  <si>
    <t>I</t>
    <phoneticPr fontId="2"/>
  </si>
  <si>
    <t>K</t>
    <phoneticPr fontId="2"/>
  </si>
  <si>
    <t>L</t>
    <phoneticPr fontId="2"/>
  </si>
  <si>
    <t>M</t>
    <phoneticPr fontId="2"/>
  </si>
  <si>
    <t>O</t>
    <phoneticPr fontId="2"/>
  </si>
  <si>
    <t>S</t>
    <phoneticPr fontId="2"/>
  </si>
  <si>
    <t>T</t>
    <phoneticPr fontId="2"/>
  </si>
  <si>
    <t>U</t>
    <phoneticPr fontId="2"/>
  </si>
  <si>
    <t>X</t>
    <phoneticPr fontId="2"/>
  </si>
  <si>
    <t>Y</t>
    <phoneticPr fontId="2"/>
  </si>
  <si>
    <t>Z</t>
    <phoneticPr fontId="2"/>
  </si>
  <si>
    <t>単価表</t>
    <rPh sb="0" eb="2">
      <t>タンカ</t>
    </rPh>
    <rPh sb="2" eb="3">
      <t>ヒョウ</t>
    </rPh>
    <phoneticPr fontId="2"/>
  </si>
  <si>
    <t>※セルの開始位置は固定です。注意してください。　入力は白抜きの項目のみです。ヘダー、明細項目で行数が足りない場合は追加してください。</t>
    <rPh sb="4" eb="6">
      <t>カイシ</t>
    </rPh>
    <rPh sb="6" eb="8">
      <t>イチ</t>
    </rPh>
    <rPh sb="9" eb="11">
      <t>コテイ</t>
    </rPh>
    <rPh sb="14" eb="16">
      <t>チュウイ</t>
    </rPh>
    <rPh sb="24" eb="26">
      <t>ニュウリョク</t>
    </rPh>
    <rPh sb="27" eb="29">
      <t>シロヌ</t>
    </rPh>
    <rPh sb="31" eb="33">
      <t>コウモク</t>
    </rPh>
    <rPh sb="42" eb="44">
      <t>メイサイ</t>
    </rPh>
    <rPh sb="44" eb="46">
      <t>コウモク</t>
    </rPh>
    <rPh sb="47" eb="49">
      <t>ギョウスウ</t>
    </rPh>
    <rPh sb="50" eb="51">
      <t>タ</t>
    </rPh>
    <rPh sb="54" eb="56">
      <t>バアイ</t>
    </rPh>
    <rPh sb="57" eb="59">
      <t>ツイカ</t>
    </rPh>
    <phoneticPr fontId="2"/>
  </si>
  <si>
    <t>書出しデータ</t>
    <rPh sb="0" eb="2">
      <t>カキダ</t>
    </rPh>
    <phoneticPr fontId="2"/>
  </si>
  <si>
    <t>帳票イメージ</t>
    <rPh sb="0" eb="2">
      <t>チョウヒョウ</t>
    </rPh>
    <phoneticPr fontId="2"/>
  </si>
  <si>
    <t>金　　　額</t>
    <rPh sb="0" eb="1">
      <t>キン</t>
    </rPh>
    <rPh sb="4" eb="5">
      <t>ガク</t>
    </rPh>
    <phoneticPr fontId="2"/>
  </si>
  <si>
    <t>帳票イメージ工種別内訳</t>
  </si>
  <si>
    <t>明細項目の指定に必要な項目</t>
    <rPh sb="0" eb="2">
      <t>メイサイ</t>
    </rPh>
    <rPh sb="2" eb="4">
      <t>コウモク</t>
    </rPh>
    <rPh sb="5" eb="7">
      <t>シテイ</t>
    </rPh>
    <rPh sb="8" eb="10">
      <t>ヒツヨウ</t>
    </rPh>
    <rPh sb="11" eb="13">
      <t>コウモク</t>
    </rPh>
    <phoneticPr fontId="2"/>
  </si>
  <si>
    <t>AI</t>
    <phoneticPr fontId="2"/>
  </si>
  <si>
    <t>AE</t>
    <phoneticPr fontId="2"/>
  </si>
  <si>
    <t>名　　　称</t>
    <rPh sb="0" eb="1">
      <t>メイ</t>
    </rPh>
    <rPh sb="4" eb="5">
      <t>ショウ</t>
    </rPh>
    <phoneticPr fontId="2"/>
  </si>
  <si>
    <t>単位</t>
    <rPh sb="0" eb="2">
      <t>タンイ</t>
    </rPh>
    <phoneticPr fontId="2"/>
  </si>
  <si>
    <t>単　　価</t>
    <rPh sb="0" eb="1">
      <t>タン</t>
    </rPh>
    <rPh sb="3" eb="4">
      <t>アタイ</t>
    </rPh>
    <phoneticPr fontId="2"/>
  </si>
  <si>
    <t>摘　　　要</t>
    <rPh sb="0" eb="1">
      <t>チャク</t>
    </rPh>
    <rPh sb="4" eb="5">
      <t>ヨウ</t>
    </rPh>
    <phoneticPr fontId="2"/>
  </si>
  <si>
    <t>１または２</t>
    <phoneticPr fontId="2"/>
  </si>
  <si>
    <t>階層の深さ</t>
    <rPh sb="0" eb="2">
      <t>カイソウ</t>
    </rPh>
    <rPh sb="3" eb="4">
      <t>フカ</t>
    </rPh>
    <phoneticPr fontId="2"/>
  </si>
  <si>
    <t>AE</t>
    <phoneticPr fontId="2"/>
  </si>
  <si>
    <t>AC</t>
    <phoneticPr fontId="2"/>
  </si>
  <si>
    <t>AI</t>
    <phoneticPr fontId="2"/>
  </si>
  <si>
    <t>BB</t>
    <phoneticPr fontId="2"/>
  </si>
  <si>
    <t>AJ</t>
    <phoneticPr fontId="2"/>
  </si>
  <si>
    <t>BC</t>
    <phoneticPr fontId="2"/>
  </si>
  <si>
    <t>AS</t>
    <phoneticPr fontId="2"/>
  </si>
  <si>
    <t>A</t>
    <phoneticPr fontId="2"/>
  </si>
  <si>
    <t>AZ</t>
    <phoneticPr fontId="2"/>
  </si>
  <si>
    <t>BS</t>
    <phoneticPr fontId="2"/>
  </si>
  <si>
    <t>BL</t>
    <phoneticPr fontId="2"/>
  </si>
  <si>
    <t>フッター項目は表題として扱います　行数がマイナスの場合は、先頭ページ</t>
    <rPh sb="4" eb="6">
      <t>コウモク</t>
    </rPh>
    <rPh sb="7" eb="9">
      <t>ヒョウダイ</t>
    </rPh>
    <rPh sb="12" eb="13">
      <t>アツカ</t>
    </rPh>
    <rPh sb="17" eb="19">
      <t>ギョウスウ</t>
    </rPh>
    <rPh sb="25" eb="27">
      <t>バアイ</t>
    </rPh>
    <rPh sb="29" eb="31">
      <t>セントウ</t>
    </rPh>
    <phoneticPr fontId="2"/>
  </si>
  <si>
    <t>1頁目帳票イメージ範囲</t>
    <rPh sb="1" eb="2">
      <t>ページ</t>
    </rPh>
    <rPh sb="2" eb="3">
      <t>メ</t>
    </rPh>
    <rPh sb="3" eb="5">
      <t>チョウヒョウ</t>
    </rPh>
    <rPh sb="9" eb="11">
      <t>ハンイ</t>
    </rPh>
    <phoneticPr fontId="2"/>
  </si>
  <si>
    <t>1頁目１ページの明細行数</t>
    <rPh sb="1" eb="3">
      <t>ページメ</t>
    </rPh>
    <rPh sb="8" eb="10">
      <t>メイサイ</t>
    </rPh>
    <rPh sb="10" eb="12">
      <t>ギョウスウ</t>
    </rPh>
    <phoneticPr fontId="2"/>
  </si>
  <si>
    <t>コード表示区分</t>
    <rPh sb="3" eb="5">
      <t>ヒョウジ</t>
    </rPh>
    <rPh sb="5" eb="7">
      <t>クブン</t>
    </rPh>
    <phoneticPr fontId="2"/>
  </si>
  <si>
    <t>環境版区分</t>
    <rPh sb="0" eb="2">
      <t>カンキョウ</t>
    </rPh>
    <rPh sb="2" eb="3">
      <t>バン</t>
    </rPh>
    <rPh sb="3" eb="5">
      <t>クブン</t>
    </rPh>
    <phoneticPr fontId="2"/>
  </si>
  <si>
    <t>×</t>
    <phoneticPr fontId="2"/>
  </si>
  <si>
    <t>工事名称</t>
    <rPh sb="0" eb="2">
      <t>コウジ</t>
    </rPh>
    <rPh sb="2" eb="4">
      <t>メイショウ</t>
    </rPh>
    <phoneticPr fontId="2"/>
  </si>
  <si>
    <t>数量</t>
    <rPh sb="0" eb="2">
      <t>スウリョウ</t>
    </rPh>
    <phoneticPr fontId="2"/>
  </si>
  <si>
    <t>単価表明細</t>
    <rPh sb="0" eb="2">
      <t>タンカ</t>
    </rPh>
    <rPh sb="2" eb="3">
      <t>ヒョウ</t>
    </rPh>
    <rPh sb="3" eb="5">
      <t>メイサイ</t>
    </rPh>
    <phoneticPr fontId="2"/>
  </si>
  <si>
    <t>値の数値によって02列(B列)目以降の列の結合をします。前半02は、開始列、後の06対照列数
例　階層の深さ3のときE,F,G,H列の結合
　　階層の深さ0のとき　B,C,D,E,F,G,Hの列の結合　</t>
    <rPh sb="0" eb="1">
      <t>アタイ</t>
    </rPh>
    <rPh sb="2" eb="4">
      <t>スウチ</t>
    </rPh>
    <rPh sb="10" eb="11">
      <t>レツ</t>
    </rPh>
    <rPh sb="13" eb="14">
      <t>レツ</t>
    </rPh>
    <rPh sb="15" eb="16">
      <t>メ</t>
    </rPh>
    <rPh sb="16" eb="18">
      <t>イコウ</t>
    </rPh>
    <rPh sb="19" eb="20">
      <t>レツ</t>
    </rPh>
    <rPh sb="21" eb="23">
      <t>ケツゴウ</t>
    </rPh>
    <rPh sb="28" eb="30">
      <t>ゼンハン</t>
    </rPh>
    <rPh sb="34" eb="36">
      <t>カイシ</t>
    </rPh>
    <rPh sb="36" eb="37">
      <t>レツ</t>
    </rPh>
    <rPh sb="38" eb="39">
      <t>アト</t>
    </rPh>
    <rPh sb="42" eb="44">
      <t>タイショウ</t>
    </rPh>
    <rPh sb="44" eb="46">
      <t>レツスウ</t>
    </rPh>
    <rPh sb="47" eb="48">
      <t>レイ</t>
    </rPh>
    <rPh sb="49" eb="51">
      <t>カイソウ</t>
    </rPh>
    <rPh sb="52" eb="53">
      <t>フカ</t>
    </rPh>
    <rPh sb="65" eb="66">
      <t>レツ</t>
    </rPh>
    <rPh sb="67" eb="69">
      <t>ケツゴウ</t>
    </rPh>
    <rPh sb="72" eb="74">
      <t>カイソウ</t>
    </rPh>
    <rPh sb="75" eb="76">
      <t>フカ</t>
    </rPh>
    <rPh sb="96" eb="97">
      <t>レツ</t>
    </rPh>
    <rPh sb="98" eb="100">
      <t>ケツゴウ</t>
    </rPh>
    <phoneticPr fontId="2"/>
  </si>
  <si>
    <t>種目　変更</t>
    <rPh sb="0" eb="2">
      <t>シュモク</t>
    </rPh>
    <rPh sb="3" eb="5">
      <t>ヘンコウ</t>
    </rPh>
    <phoneticPr fontId="2"/>
  </si>
  <si>
    <t>種目　変更</t>
    <rPh sb="0" eb="2">
      <t>シュモク</t>
    </rPh>
    <phoneticPr fontId="2"/>
  </si>
  <si>
    <t>数量　変更</t>
    <rPh sb="0" eb="2">
      <t>スウリョウ</t>
    </rPh>
    <phoneticPr fontId="2"/>
  </si>
  <si>
    <t>単位　変更</t>
    <rPh sb="0" eb="2">
      <t>タンイ</t>
    </rPh>
    <phoneticPr fontId="2"/>
  </si>
  <si>
    <t>AA</t>
    <phoneticPr fontId="2"/>
  </si>
  <si>
    <t>ｍ</t>
    <phoneticPr fontId="2"/>
  </si>
  <si>
    <t>R-2-1-2-1</t>
  </si>
  <si>
    <t>m3</t>
  </si>
  <si>
    <t>ｍ</t>
    <phoneticPr fontId="2"/>
  </si>
  <si>
    <t/>
  </si>
  <si>
    <t>内訳表明細</t>
    <rPh sb="0" eb="2">
      <t>ウチワケ</t>
    </rPh>
    <rPh sb="2" eb="3">
      <t>ヒョウ</t>
    </rPh>
    <rPh sb="3" eb="5">
      <t>メイサイ</t>
    </rPh>
    <phoneticPr fontId="2"/>
  </si>
  <si>
    <t>単価表第001号</t>
    <phoneticPr fontId="2"/>
  </si>
  <si>
    <t>単価表第001号</t>
    <phoneticPr fontId="2"/>
  </si>
  <si>
    <t>A1:M43</t>
    <phoneticPr fontId="2"/>
  </si>
  <si>
    <t>A44:M86</t>
    <phoneticPr fontId="2"/>
  </si>
  <si>
    <t>AL</t>
    <phoneticPr fontId="2"/>
  </si>
  <si>
    <t>BJ</t>
    <phoneticPr fontId="2"/>
  </si>
  <si>
    <t>BE</t>
    <phoneticPr fontId="2"/>
  </si>
  <si>
    <t>CB</t>
    <phoneticPr fontId="2"/>
  </si>
  <si>
    <t>AM</t>
    <phoneticPr fontId="2"/>
  </si>
  <si>
    <t>BK</t>
    <phoneticPr fontId="2"/>
  </si>
  <si>
    <t>AX</t>
    <phoneticPr fontId="2"/>
  </si>
  <si>
    <t>BU</t>
    <phoneticPr fontId="2"/>
  </si>
  <si>
    <t>単　位</t>
    <rPh sb="0" eb="1">
      <t>タン</t>
    </rPh>
    <rPh sb="2" eb="3">
      <t>クライ</t>
    </rPh>
    <phoneticPr fontId="2"/>
  </si>
  <si>
    <t>数　量</t>
    <rPh sb="0" eb="1">
      <t>カズ</t>
    </rPh>
    <rPh sb="2" eb="3">
      <t>リョウ</t>
    </rPh>
    <phoneticPr fontId="2"/>
  </si>
  <si>
    <t>０非表示</t>
  </si>
  <si>
    <t>共通仮設費出力</t>
    <rPh sb="0" eb="2">
      <t>キョウツウ</t>
    </rPh>
    <rPh sb="2" eb="4">
      <t>カセツ</t>
    </rPh>
    <rPh sb="4" eb="5">
      <t>ヒ</t>
    </rPh>
    <rPh sb="5" eb="7">
      <t>シュツリョク</t>
    </rPh>
    <phoneticPr fontId="2"/>
  </si>
  <si>
    <t>明細種別</t>
    <rPh sb="0" eb="2">
      <t>メイサイ</t>
    </rPh>
    <rPh sb="2" eb="4">
      <t>シュベツ</t>
    </rPh>
    <phoneticPr fontId="2"/>
  </si>
  <si>
    <t>AL</t>
    <phoneticPr fontId="2"/>
  </si>
  <si>
    <t>BJ</t>
    <phoneticPr fontId="2"/>
  </si>
  <si>
    <t>BE</t>
    <phoneticPr fontId="2"/>
  </si>
  <si>
    <t>CB</t>
    <phoneticPr fontId="2"/>
  </si>
  <si>
    <t>AY</t>
    <phoneticPr fontId="2"/>
  </si>
  <si>
    <t>BV</t>
    <phoneticPr fontId="2"/>
  </si>
  <si>
    <t>AR</t>
    <phoneticPr fontId="2"/>
  </si>
  <si>
    <t>BP</t>
    <phoneticPr fontId="2"/>
  </si>
  <si>
    <t>AL</t>
    <phoneticPr fontId="2"/>
  </si>
  <si>
    <t>CB</t>
    <phoneticPr fontId="2"/>
  </si>
  <si>
    <t>AM</t>
    <phoneticPr fontId="2"/>
  </si>
  <si>
    <t>BK</t>
    <phoneticPr fontId="2"/>
  </si>
  <si>
    <t>AX</t>
    <phoneticPr fontId="2"/>
  </si>
  <si>
    <t>BU</t>
    <phoneticPr fontId="2"/>
  </si>
  <si>
    <t>AP</t>
    <phoneticPr fontId="2"/>
  </si>
  <si>
    <t>AV</t>
    <phoneticPr fontId="2"/>
  </si>
  <si>
    <t>AF</t>
    <phoneticPr fontId="2"/>
  </si>
  <si>
    <t>結合02_09</t>
    <phoneticPr fontId="2"/>
  </si>
  <si>
    <t>AB</t>
    <phoneticPr fontId="2"/>
  </si>
  <si>
    <t>工事名1</t>
    <rPh sb="0" eb="2">
      <t>コウジ</t>
    </rPh>
    <rPh sb="2" eb="3">
      <t>メイ</t>
    </rPh>
    <phoneticPr fontId="2"/>
  </si>
  <si>
    <t>A</t>
    <phoneticPr fontId="2"/>
  </si>
  <si>
    <t>備　　　考</t>
    <rPh sb="0" eb="1">
      <t>ソノウ</t>
    </rPh>
    <rPh sb="4" eb="5">
      <t>コウ</t>
    </rPh>
    <phoneticPr fontId="2"/>
  </si>
  <si>
    <t>工　　種　・　規　格　寸　法</t>
    <rPh sb="0" eb="1">
      <t>コウ</t>
    </rPh>
    <rPh sb="3" eb="4">
      <t>シュ</t>
    </rPh>
    <rPh sb="7" eb="8">
      <t>タダシ</t>
    </rPh>
    <rPh sb="9" eb="10">
      <t>カク</t>
    </rPh>
    <rPh sb="11" eb="12">
      <t>スン</t>
    </rPh>
    <rPh sb="13" eb="14">
      <t>ノリ</t>
    </rPh>
    <phoneticPr fontId="2"/>
  </si>
  <si>
    <t>明細種別</t>
    <rPh sb="0" eb="4">
      <t>メイサイシュベツ</t>
    </rPh>
    <phoneticPr fontId="2"/>
  </si>
  <si>
    <t>BW</t>
    <phoneticPr fontId="2"/>
  </si>
  <si>
    <t>BN</t>
    <phoneticPr fontId="2"/>
  </si>
  <si>
    <t>BI</t>
    <phoneticPr fontId="2"/>
  </si>
  <si>
    <t>CF</t>
    <phoneticPr fontId="2"/>
  </si>
  <si>
    <t>BC</t>
    <phoneticPr fontId="2"/>
  </si>
  <si>
    <t>BZ</t>
    <phoneticPr fontId="2"/>
  </si>
  <si>
    <t>BT</t>
    <phoneticPr fontId="2"/>
  </si>
  <si>
    <t>CK</t>
    <phoneticPr fontId="2"/>
  </si>
  <si>
    <t>AP</t>
    <phoneticPr fontId="2"/>
  </si>
  <si>
    <t>BU</t>
    <phoneticPr fontId="2"/>
  </si>
  <si>
    <t>AW</t>
    <phoneticPr fontId="2"/>
  </si>
  <si>
    <t>BA</t>
    <phoneticPr fontId="2"/>
  </si>
  <si>
    <t>AT</t>
    <phoneticPr fontId="2"/>
  </si>
  <si>
    <t>AU</t>
    <phoneticPr fontId="2"/>
  </si>
  <si>
    <t>BR</t>
    <phoneticPr fontId="2"/>
  </si>
  <si>
    <t>施工日数1</t>
    <rPh sb="0" eb="4">
      <t>セコウニッスウ</t>
    </rPh>
    <phoneticPr fontId="2"/>
  </si>
  <si>
    <t>AG</t>
    <phoneticPr fontId="2"/>
  </si>
  <si>
    <t>○</t>
    <phoneticPr fontId="2"/>
  </si>
  <si>
    <t>　　施　　工　　日　　数</t>
    <rPh sb="2" eb="3">
      <t>シ</t>
    </rPh>
    <rPh sb="5" eb="6">
      <t>コウ</t>
    </rPh>
    <rPh sb="8" eb="9">
      <t>ニチ</t>
    </rPh>
    <rPh sb="11" eb="12">
      <t>スウ</t>
    </rPh>
    <phoneticPr fontId="13"/>
  </si>
  <si>
    <t>A1:W34</t>
    <phoneticPr fontId="2"/>
  </si>
  <si>
    <t>施工日数</t>
    <rPh sb="0" eb="4">
      <t>セコウニッスウ</t>
    </rPh>
    <phoneticPr fontId="2"/>
  </si>
</sst>
</file>

<file path=xl/styles.xml><?xml version="1.0" encoding="utf-8"?>
<styleSheet xmlns="http://schemas.openxmlformats.org/spreadsheetml/2006/main">
  <numFmts count="8">
    <numFmt numFmtId="176" formatCode="0_ "/>
    <numFmt numFmtId="177" formatCode="#,##0_ "/>
    <numFmt numFmtId="178" formatCode="#,###.##"/>
    <numFmt numFmtId="179" formatCode="#,###.###"/>
    <numFmt numFmtId="180" formatCode="#.####"/>
    <numFmt numFmtId="181" formatCode="#.##"/>
    <numFmt numFmtId="182" formatCode="[$-411]ggge&quot;年&quot;m&quot;月&quot;d&quot;日&quot;;@"/>
    <numFmt numFmtId="183" formatCode="0.00_);[Red]\(0.00\)"/>
  </numFmts>
  <fonts count="18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2"/>
      <name val="ＭＳ 明朝"/>
      <family val="1"/>
      <charset val="128"/>
    </font>
    <font>
      <b/>
      <sz val="28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Ｐ明朝"/>
      <family val="1"/>
      <charset val="128"/>
    </font>
    <font>
      <sz val="10.5"/>
      <name val="ＭＳ 明朝"/>
      <family val="1"/>
      <charset val="128"/>
    </font>
    <font>
      <sz val="10.5"/>
      <name val="ＭＳ Ｐ明朝"/>
      <family val="1"/>
      <charset val="128"/>
    </font>
    <font>
      <sz val="10.5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b/>
      <sz val="16"/>
      <color theme="1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92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top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vertical="top"/>
    </xf>
    <xf numFmtId="0" fontId="0" fillId="0" borderId="12" xfId="0" applyBorder="1" applyAlignment="1">
      <alignment horizontal="center" vertical="top"/>
    </xf>
    <xf numFmtId="0" fontId="0" fillId="0" borderId="7" xfId="0" applyBorder="1" applyAlignment="1">
      <alignment vertical="top"/>
    </xf>
    <xf numFmtId="0" fontId="0" fillId="0" borderId="8" xfId="0" applyBorder="1" applyAlignment="1">
      <alignment vertical="top" wrapText="1"/>
    </xf>
    <xf numFmtId="0" fontId="0" fillId="0" borderId="0" xfId="0" applyBorder="1"/>
    <xf numFmtId="0" fontId="0" fillId="0" borderId="16" xfId="0" applyBorder="1" applyAlignment="1">
      <alignment vertical="top"/>
    </xf>
    <xf numFmtId="0" fontId="0" fillId="0" borderId="1" xfId="0" applyFill="1" applyBorder="1"/>
    <xf numFmtId="0" fontId="0" fillId="0" borderId="7" xfId="0" applyFill="1" applyBorder="1"/>
    <xf numFmtId="0" fontId="0" fillId="0" borderId="9" xfId="0" applyFill="1" applyBorder="1"/>
    <xf numFmtId="0" fontId="0" fillId="0" borderId="18" xfId="0" applyFill="1" applyBorder="1"/>
    <xf numFmtId="0" fontId="0" fillId="0" borderId="20" xfId="0" applyFill="1" applyBorder="1"/>
    <xf numFmtId="0" fontId="0" fillId="0" borderId="19" xfId="0" applyBorder="1" applyAlignment="1">
      <alignment vertical="top" wrapText="1"/>
    </xf>
    <xf numFmtId="0" fontId="0" fillId="0" borderId="0" xfId="0" applyFill="1" applyBorder="1"/>
    <xf numFmtId="0" fontId="0" fillId="0" borderId="22" xfId="0" applyFill="1" applyBorder="1"/>
    <xf numFmtId="0" fontId="0" fillId="0" borderId="20" xfId="0" applyBorder="1"/>
    <xf numFmtId="40" fontId="0" fillId="0" borderId="0" xfId="1" applyNumberFormat="1" applyFont="1"/>
    <xf numFmtId="0" fontId="0" fillId="2" borderId="22" xfId="0" applyFill="1" applyBorder="1"/>
    <xf numFmtId="0" fontId="0" fillId="2" borderId="28" xfId="0" applyFill="1" applyBorder="1"/>
    <xf numFmtId="0" fontId="0" fillId="2" borderId="29" xfId="0" applyFill="1" applyBorder="1" applyAlignment="1">
      <alignment horizontal="center"/>
    </xf>
    <xf numFmtId="0" fontId="0" fillId="2" borderId="30" xfId="0" applyFill="1" applyBorder="1"/>
    <xf numFmtId="0" fontId="0" fillId="2" borderId="31" xfId="0" applyFill="1" applyBorder="1"/>
    <xf numFmtId="0" fontId="0" fillId="2" borderId="32" xfId="0" applyFill="1" applyBorder="1"/>
    <xf numFmtId="0" fontId="0" fillId="2" borderId="33" xfId="0" applyFill="1" applyBorder="1"/>
    <xf numFmtId="0" fontId="0" fillId="0" borderId="34" xfId="0" applyFill="1" applyBorder="1"/>
    <xf numFmtId="0" fontId="0" fillId="0" borderId="34" xfId="0" applyFill="1" applyBorder="1" applyAlignment="1">
      <alignment vertical="top" wrapText="1"/>
    </xf>
    <xf numFmtId="0" fontId="0" fillId="0" borderId="27" xfId="0" applyFill="1" applyBorder="1"/>
    <xf numFmtId="0" fontId="0" fillId="0" borderId="35" xfId="0" applyFill="1" applyBorder="1"/>
    <xf numFmtId="0" fontId="0" fillId="2" borderId="3" xfId="0" applyFill="1" applyBorder="1"/>
    <xf numFmtId="40" fontId="0" fillId="2" borderId="4" xfId="1" applyNumberFormat="1" applyFont="1" applyFill="1" applyBorder="1"/>
    <xf numFmtId="0" fontId="0" fillId="2" borderId="7" xfId="0" applyFill="1" applyBorder="1"/>
    <xf numFmtId="40" fontId="0" fillId="2" borderId="8" xfId="1" applyNumberFormat="1" applyFont="1" applyFill="1" applyBorder="1"/>
    <xf numFmtId="0" fontId="0" fillId="2" borderId="9" xfId="0" applyFill="1" applyBorder="1"/>
    <xf numFmtId="0" fontId="0" fillId="2" borderId="1" xfId="0" applyFill="1" applyBorder="1"/>
    <xf numFmtId="0" fontId="0" fillId="2" borderId="8" xfId="0" applyFill="1" applyBorder="1" applyAlignment="1">
      <alignment vertical="top"/>
    </xf>
    <xf numFmtId="0" fontId="1" fillId="2" borderId="3" xfId="0" applyFont="1" applyFill="1" applyBorder="1"/>
    <xf numFmtId="40" fontId="1" fillId="2" borderId="4" xfId="1" applyNumberFormat="1" applyFont="1" applyFill="1" applyBorder="1"/>
    <xf numFmtId="0" fontId="1" fillId="2" borderId="7" xfId="0" applyFont="1" applyFill="1" applyBorder="1"/>
    <xf numFmtId="40" fontId="1" fillId="2" borderId="8" xfId="1" applyNumberFormat="1" applyFont="1" applyFill="1" applyBorder="1"/>
    <xf numFmtId="0" fontId="1" fillId="2" borderId="9" xfId="0" applyFont="1" applyFill="1" applyBorder="1"/>
    <xf numFmtId="40" fontId="1" fillId="2" borderId="5" xfId="1" applyNumberFormat="1" applyFont="1" applyFill="1" applyBorder="1"/>
    <xf numFmtId="0" fontId="0" fillId="2" borderId="2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3" fillId="0" borderId="0" xfId="0" applyFont="1" applyAlignment="1">
      <alignment vertical="center"/>
    </xf>
    <xf numFmtId="0" fontId="0" fillId="2" borderId="38" xfId="0" applyFill="1" applyBorder="1" applyAlignment="1">
      <alignment horizontal="center"/>
    </xf>
    <xf numFmtId="0" fontId="0" fillId="2" borderId="34" xfId="0" applyFill="1" applyBorder="1"/>
    <xf numFmtId="0" fontId="0" fillId="0" borderId="1" xfId="0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0" fontId="0" fillId="0" borderId="10" xfId="0" applyFill="1" applyBorder="1"/>
    <xf numFmtId="0" fontId="4" fillId="0" borderId="0" xfId="0" applyFont="1" applyAlignment="1">
      <alignment horizontal="center" vertical="center"/>
    </xf>
    <xf numFmtId="0" fontId="4" fillId="0" borderId="40" xfId="0" applyFont="1" applyFill="1" applyBorder="1" applyAlignment="1">
      <alignment vertical="center"/>
    </xf>
    <xf numFmtId="49" fontId="4" fillId="0" borderId="40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40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38" fontId="6" fillId="0" borderId="2" xfId="1" applyFont="1" applyFill="1" applyBorder="1" applyAlignment="1">
      <alignment vertical="center"/>
    </xf>
    <xf numFmtId="38" fontId="6" fillId="0" borderId="20" xfId="1" applyFont="1" applyFill="1" applyBorder="1" applyAlignment="1">
      <alignment vertical="center"/>
    </xf>
    <xf numFmtId="38" fontId="6" fillId="0" borderId="41" xfId="1" applyFont="1" applyFill="1" applyBorder="1" applyAlignment="1">
      <alignment vertical="center"/>
    </xf>
    <xf numFmtId="0" fontId="0" fillId="2" borderId="23" xfId="0" applyFill="1" applyBorder="1"/>
    <xf numFmtId="0" fontId="0" fillId="3" borderId="22" xfId="0" applyFill="1" applyBorder="1"/>
    <xf numFmtId="0" fontId="0" fillId="0" borderId="42" xfId="0" applyBorder="1"/>
    <xf numFmtId="0" fontId="0" fillId="0" borderId="41" xfId="0" applyBorder="1"/>
    <xf numFmtId="0" fontId="0" fillId="0" borderId="43" xfId="0" applyBorder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Fill="1" applyBorder="1" applyAlignment="1" applyProtection="1">
      <alignment horizontal="distributed" vertical="center"/>
    </xf>
    <xf numFmtId="0" fontId="0" fillId="0" borderId="1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38" fontId="6" fillId="0" borderId="24" xfId="1" applyFont="1" applyFill="1" applyBorder="1" applyAlignment="1">
      <alignment vertical="center"/>
    </xf>
    <xf numFmtId="0" fontId="4" fillId="0" borderId="45" xfId="0" applyNumberFormat="1" applyFont="1" applyFill="1" applyBorder="1" applyAlignment="1">
      <alignment vertical="center"/>
    </xf>
    <xf numFmtId="0" fontId="4" fillId="0" borderId="46" xfId="0" applyFont="1" applyFill="1" applyBorder="1" applyAlignment="1">
      <alignment vertical="center"/>
    </xf>
    <xf numFmtId="49" fontId="4" fillId="0" borderId="46" xfId="0" applyNumberFormat="1" applyFont="1" applyFill="1" applyBorder="1" applyAlignment="1">
      <alignment vertical="center"/>
    </xf>
    <xf numFmtId="0" fontId="4" fillId="0" borderId="47" xfId="0" applyFont="1" applyFill="1" applyBorder="1" applyAlignment="1">
      <alignment vertical="center"/>
    </xf>
    <xf numFmtId="0" fontId="4" fillId="0" borderId="48" xfId="0" applyFont="1" applyFill="1" applyBorder="1" applyAlignment="1">
      <alignment horizontal="center" vertical="center"/>
    </xf>
    <xf numFmtId="40" fontId="4" fillId="0" borderId="48" xfId="1" applyNumberFormat="1" applyFont="1" applyFill="1" applyBorder="1" applyAlignment="1">
      <alignment horizontal="center" vertical="center"/>
    </xf>
    <xf numFmtId="0" fontId="0" fillId="2" borderId="49" xfId="0" applyFill="1" applyBorder="1"/>
    <xf numFmtId="40" fontId="0" fillId="2" borderId="50" xfId="1" applyNumberFormat="1" applyFont="1" applyFill="1" applyBorder="1"/>
    <xf numFmtId="40" fontId="0" fillId="2" borderId="1" xfId="1" applyNumberFormat="1" applyFont="1" applyFill="1" applyBorder="1"/>
    <xf numFmtId="0" fontId="0" fillId="4" borderId="51" xfId="0" applyFill="1" applyBorder="1"/>
    <xf numFmtId="0" fontId="0" fillId="4" borderId="31" xfId="0" applyFill="1" applyBorder="1"/>
    <xf numFmtId="0" fontId="0" fillId="4" borderId="33" xfId="0" applyFill="1" applyBorder="1"/>
    <xf numFmtId="0" fontId="0" fillId="5" borderId="32" xfId="0" applyFill="1" applyBorder="1"/>
    <xf numFmtId="49" fontId="7" fillId="0" borderId="27" xfId="0" applyNumberFormat="1" applyFont="1" applyFill="1" applyBorder="1" applyAlignment="1">
      <alignment vertical="top"/>
    </xf>
    <xf numFmtId="49" fontId="7" fillId="0" borderId="37" xfId="0" applyNumberFormat="1" applyFont="1" applyFill="1" applyBorder="1" applyAlignment="1">
      <alignment vertical="top"/>
    </xf>
    <xf numFmtId="40" fontId="6" fillId="0" borderId="20" xfId="1" applyNumberFormat="1" applyFont="1" applyFill="1" applyBorder="1" applyAlignment="1">
      <alignment horizontal="center" vertical="center"/>
    </xf>
    <xf numFmtId="40" fontId="6" fillId="0" borderId="24" xfId="1" applyNumberFormat="1" applyFont="1" applyFill="1" applyBorder="1" applyAlignment="1">
      <alignment horizontal="center" vertical="center"/>
    </xf>
    <xf numFmtId="40" fontId="6" fillId="0" borderId="2" xfId="1" applyNumberFormat="1" applyFont="1" applyFill="1" applyBorder="1" applyAlignment="1">
      <alignment horizontal="center" vertical="center"/>
    </xf>
    <xf numFmtId="40" fontId="6" fillId="0" borderId="41" xfId="1" applyNumberFormat="1" applyFont="1" applyFill="1" applyBorder="1" applyAlignment="1">
      <alignment horizontal="center" vertical="center"/>
    </xf>
    <xf numFmtId="38" fontId="6" fillId="0" borderId="20" xfId="1" applyFont="1" applyFill="1" applyBorder="1" applyAlignment="1">
      <alignment horizontal="right"/>
    </xf>
    <xf numFmtId="38" fontId="6" fillId="0" borderId="24" xfId="1" applyFont="1" applyFill="1" applyBorder="1" applyAlignment="1">
      <alignment horizontal="right"/>
    </xf>
    <xf numFmtId="38" fontId="6" fillId="0" borderId="2" xfId="1" applyFont="1" applyFill="1" applyBorder="1" applyAlignment="1">
      <alignment horizontal="right"/>
    </xf>
    <xf numFmtId="38" fontId="6" fillId="0" borderId="41" xfId="1" applyFont="1" applyFill="1" applyBorder="1" applyAlignment="1">
      <alignment horizontal="right"/>
    </xf>
    <xf numFmtId="49" fontId="0" fillId="0" borderId="0" xfId="0" applyNumberFormat="1" applyAlignment="1">
      <alignment horizontal="left"/>
    </xf>
    <xf numFmtId="49" fontId="4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176" fontId="0" fillId="0" borderId="0" xfId="0" applyNumberFormat="1" applyAlignment="1">
      <alignment horizontal="right"/>
    </xf>
    <xf numFmtId="176" fontId="4" fillId="0" borderId="0" xfId="0" applyNumberFormat="1" applyFont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8" fillId="0" borderId="52" xfId="0" applyNumberFormat="1" applyFont="1" applyFill="1" applyBorder="1" applyAlignment="1">
      <alignment vertical="center"/>
    </xf>
    <xf numFmtId="0" fontId="7" fillId="0" borderId="53" xfId="0" applyFont="1" applyFill="1" applyBorder="1" applyAlignment="1">
      <alignment vertical="center"/>
    </xf>
    <xf numFmtId="49" fontId="7" fillId="0" borderId="38" xfId="0" applyNumberFormat="1" applyFont="1" applyFill="1" applyBorder="1" applyAlignment="1">
      <alignment vertical="top"/>
    </xf>
    <xf numFmtId="49" fontId="7" fillId="0" borderId="54" xfId="0" applyNumberFormat="1" applyFont="1" applyFill="1" applyBorder="1" applyAlignment="1">
      <alignment vertical="top"/>
    </xf>
    <xf numFmtId="49" fontId="7" fillId="0" borderId="15" xfId="0" applyNumberFormat="1" applyFont="1" applyFill="1" applyBorder="1" applyAlignment="1">
      <alignment vertical="top"/>
    </xf>
    <xf numFmtId="49" fontId="7" fillId="0" borderId="34" xfId="0" applyNumberFormat="1" applyFont="1" applyFill="1" applyBorder="1" applyAlignment="1">
      <alignment vertical="top"/>
    </xf>
    <xf numFmtId="49" fontId="7" fillId="0" borderId="55" xfId="0" applyNumberFormat="1" applyFont="1" applyFill="1" applyBorder="1" applyAlignment="1">
      <alignment vertical="top"/>
    </xf>
    <xf numFmtId="49" fontId="7" fillId="0" borderId="47" xfId="0" applyNumberFormat="1" applyFont="1" applyFill="1" applyBorder="1" applyAlignment="1">
      <alignment vertical="top"/>
    </xf>
    <xf numFmtId="40" fontId="6" fillId="0" borderId="56" xfId="1" applyNumberFormat="1" applyFont="1" applyFill="1" applyBorder="1" applyAlignment="1">
      <alignment horizontal="center" vertical="center"/>
    </xf>
    <xf numFmtId="40" fontId="6" fillId="0" borderId="0" xfId="1" applyNumberFormat="1" applyFont="1" applyFill="1" applyBorder="1" applyAlignment="1">
      <alignment horizontal="center" vertical="center"/>
    </xf>
    <xf numFmtId="40" fontId="6" fillId="0" borderId="57" xfId="1" applyNumberFormat="1" applyFont="1" applyFill="1" applyBorder="1" applyAlignment="1">
      <alignment horizontal="center" vertical="center"/>
    </xf>
    <xf numFmtId="180" fontId="6" fillId="0" borderId="21" xfId="0" applyNumberFormat="1" applyFont="1" applyFill="1" applyBorder="1" applyAlignment="1">
      <alignment horizontal="left" vertical="center"/>
    </xf>
    <xf numFmtId="180" fontId="6" fillId="0" borderId="26" xfId="0" applyNumberFormat="1" applyFont="1" applyFill="1" applyBorder="1" applyAlignment="1">
      <alignment horizontal="left" vertical="center"/>
    </xf>
    <xf numFmtId="180" fontId="6" fillId="0" borderId="11" xfId="0" applyNumberFormat="1" applyFont="1" applyFill="1" applyBorder="1" applyAlignment="1">
      <alignment horizontal="left" vertical="center"/>
    </xf>
    <xf numFmtId="180" fontId="6" fillId="0" borderId="58" xfId="0" applyNumberFormat="1" applyFont="1" applyFill="1" applyBorder="1" applyAlignment="1">
      <alignment horizontal="left" vertical="center"/>
    </xf>
    <xf numFmtId="181" fontId="6" fillId="0" borderId="21" xfId="0" applyNumberFormat="1" applyFont="1" applyFill="1" applyBorder="1" applyAlignment="1">
      <alignment horizontal="left" vertical="center"/>
    </xf>
    <xf numFmtId="181" fontId="6" fillId="0" borderId="26" xfId="0" applyNumberFormat="1" applyFont="1" applyFill="1" applyBorder="1" applyAlignment="1">
      <alignment horizontal="left" vertical="center"/>
    </xf>
    <xf numFmtId="181" fontId="6" fillId="0" borderId="11" xfId="0" applyNumberFormat="1" applyFont="1" applyFill="1" applyBorder="1" applyAlignment="1">
      <alignment horizontal="left" vertical="center"/>
    </xf>
    <xf numFmtId="181" fontId="6" fillId="0" borderId="58" xfId="0" applyNumberFormat="1" applyFont="1" applyFill="1" applyBorder="1" applyAlignment="1">
      <alignment horizontal="left" vertical="center"/>
    </xf>
    <xf numFmtId="3" fontId="6" fillId="0" borderId="38" xfId="1" applyNumberFormat="1" applyFont="1" applyFill="1" applyBorder="1" applyAlignment="1">
      <alignment horizontal="right" vertical="center"/>
    </xf>
    <xf numFmtId="3" fontId="6" fillId="0" borderId="54" xfId="1" applyNumberFormat="1" applyFont="1" applyFill="1" applyBorder="1" applyAlignment="1">
      <alignment horizontal="right" vertical="center"/>
    </xf>
    <xf numFmtId="3" fontId="6" fillId="0" borderId="15" xfId="1" applyNumberFormat="1" applyFont="1" applyFill="1" applyBorder="1" applyAlignment="1">
      <alignment horizontal="right" vertical="center"/>
    </xf>
    <xf numFmtId="3" fontId="6" fillId="0" borderId="55" xfId="1" applyNumberFormat="1" applyFont="1" applyFill="1" applyBorder="1" applyAlignment="1">
      <alignment horizontal="right" vertical="center"/>
    </xf>
    <xf numFmtId="3" fontId="6" fillId="0" borderId="38" xfId="1" applyNumberFormat="1" applyFont="1" applyFill="1" applyBorder="1" applyAlignment="1">
      <alignment horizontal="right"/>
    </xf>
    <xf numFmtId="3" fontId="6" fillId="0" borderId="54" xfId="1" applyNumberFormat="1" applyFont="1" applyFill="1" applyBorder="1" applyAlignment="1">
      <alignment horizontal="right"/>
    </xf>
    <xf numFmtId="3" fontId="6" fillId="0" borderId="15" xfId="1" applyNumberFormat="1" applyFont="1" applyFill="1" applyBorder="1" applyAlignment="1">
      <alignment horizontal="right"/>
    </xf>
    <xf numFmtId="3" fontId="6" fillId="0" borderId="55" xfId="1" applyNumberFormat="1" applyFont="1" applyFill="1" applyBorder="1" applyAlignment="1">
      <alignment horizontal="right"/>
    </xf>
    <xf numFmtId="38" fontId="6" fillId="0" borderId="21" xfId="1" applyFont="1" applyFill="1" applyBorder="1" applyAlignment="1">
      <alignment vertical="center"/>
    </xf>
    <xf numFmtId="38" fontId="6" fillId="0" borderId="26" xfId="1" applyFont="1" applyFill="1" applyBorder="1" applyAlignment="1">
      <alignment vertical="center"/>
    </xf>
    <xf numFmtId="38" fontId="6" fillId="0" borderId="11" xfId="1" applyFont="1" applyFill="1" applyBorder="1" applyAlignment="1">
      <alignment vertical="center"/>
    </xf>
    <xf numFmtId="40" fontId="0" fillId="0" borderId="0" xfId="0" applyNumberFormat="1"/>
    <xf numFmtId="40" fontId="0" fillId="0" borderId="0" xfId="0" applyNumberFormat="1" applyBorder="1"/>
    <xf numFmtId="0" fontId="9" fillId="0" borderId="0" xfId="0" applyFont="1"/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vertical="top" wrapText="1"/>
    </xf>
    <xf numFmtId="0" fontId="0" fillId="2" borderId="10" xfId="0" applyFill="1" applyBorder="1"/>
    <xf numFmtId="0" fontId="0" fillId="2" borderId="20" xfId="0" applyFill="1" applyBorder="1"/>
    <xf numFmtId="0" fontId="0" fillId="0" borderId="20" xfId="0" applyFill="1" applyBorder="1" applyAlignment="1">
      <alignment horizontal="center"/>
    </xf>
    <xf numFmtId="0" fontId="7" fillId="6" borderId="0" xfId="0" applyFont="1" applyFill="1" applyAlignment="1">
      <alignment vertical="center"/>
    </xf>
    <xf numFmtId="0" fontId="11" fillId="0" borderId="57" xfId="0" applyFont="1" applyBorder="1" applyAlignment="1">
      <alignment horizontal="left" vertical="center" wrapText="1"/>
    </xf>
    <xf numFmtId="3" fontId="11" fillId="0" borderId="48" xfId="1" applyNumberFormat="1" applyFont="1" applyBorder="1" applyAlignment="1">
      <alignment horizontal="center" vertical="center"/>
    </xf>
    <xf numFmtId="177" fontId="11" fillId="0" borderId="62" xfId="1" applyNumberFormat="1" applyFont="1" applyBorder="1" applyAlignment="1">
      <alignment horizontal="right" vertical="center"/>
    </xf>
    <xf numFmtId="178" fontId="11" fillId="0" borderId="40" xfId="1" applyNumberFormat="1" applyFont="1" applyBorder="1" applyAlignment="1">
      <alignment horizontal="left" vertical="center"/>
    </xf>
    <xf numFmtId="3" fontId="11" fillId="0" borderId="1" xfId="1" applyNumberFormat="1" applyFont="1" applyBorder="1" applyAlignment="1">
      <alignment horizontal="center" vertical="center"/>
    </xf>
    <xf numFmtId="177" fontId="11" fillId="0" borderId="16" xfId="1" applyNumberFormat="1" applyFont="1" applyBorder="1" applyAlignment="1">
      <alignment horizontal="right" vertical="center"/>
    </xf>
    <xf numFmtId="0" fontId="11" fillId="0" borderId="12" xfId="0" applyFont="1" applyBorder="1" applyAlignment="1">
      <alignment horizontal="left" vertical="center" wrapText="1"/>
    </xf>
    <xf numFmtId="0" fontId="11" fillId="0" borderId="46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center" wrapText="1"/>
    </xf>
    <xf numFmtId="3" fontId="11" fillId="0" borderId="0" xfId="1" applyNumberFormat="1" applyFont="1" applyBorder="1" applyAlignment="1">
      <alignment horizontal="right" vertical="center"/>
    </xf>
    <xf numFmtId="179" fontId="11" fillId="0" borderId="0" xfId="1" applyNumberFormat="1" applyFont="1" applyBorder="1" applyAlignment="1">
      <alignment horizontal="left" vertical="center"/>
    </xf>
    <xf numFmtId="3" fontId="12" fillId="0" borderId="0" xfId="0" applyNumberFormat="1" applyFont="1" applyBorder="1" applyAlignment="1">
      <alignment horizontal="right" vertical="center"/>
    </xf>
    <xf numFmtId="3" fontId="11" fillId="0" borderId="0" xfId="1" applyNumberFormat="1" applyFont="1" applyBorder="1" applyAlignment="1">
      <alignment horizontal="left" vertical="center"/>
    </xf>
    <xf numFmtId="0" fontId="9" fillId="0" borderId="0" xfId="0" applyFont="1" applyBorder="1"/>
    <xf numFmtId="0" fontId="1" fillId="0" borderId="41" xfId="0" applyFont="1" applyBorder="1"/>
    <xf numFmtId="3" fontId="11" fillId="0" borderId="16" xfId="1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1" fillId="0" borderId="59" xfId="0" applyFont="1" applyBorder="1" applyAlignment="1">
      <alignment horizontal="left" vertical="center"/>
    </xf>
    <xf numFmtId="0" fontId="11" fillId="0" borderId="61" xfId="0" applyFont="1" applyBorder="1" applyAlignment="1">
      <alignment horizontal="left" vertical="center" wrapText="1"/>
    </xf>
    <xf numFmtId="0" fontId="11" fillId="0" borderId="60" xfId="0" applyFont="1" applyBorder="1" applyAlignment="1">
      <alignment horizontal="center" vertical="center"/>
    </xf>
    <xf numFmtId="58" fontId="9" fillId="0" borderId="0" xfId="0" applyNumberFormat="1" applyFont="1" applyAlignment="1">
      <alignment horizontal="right"/>
    </xf>
    <xf numFmtId="58" fontId="9" fillId="0" borderId="0" xfId="0" applyNumberFormat="1" applyFont="1" applyAlignment="1">
      <alignment horizontal="right" vertical="top"/>
    </xf>
    <xf numFmtId="0" fontId="17" fillId="0" borderId="46" xfId="0" applyFont="1" applyBorder="1" applyAlignment="1">
      <alignment horizontal="left" vertical="center"/>
    </xf>
    <xf numFmtId="0" fontId="1" fillId="0" borderId="46" xfId="0" applyFont="1" applyBorder="1" applyAlignment="1">
      <alignment vertical="center"/>
    </xf>
    <xf numFmtId="0" fontId="7" fillId="0" borderId="0" xfId="0" applyFont="1" applyFill="1" applyAlignment="1">
      <alignment vertical="center"/>
    </xf>
    <xf numFmtId="176" fontId="0" fillId="7" borderId="0" xfId="0" applyNumberFormat="1" applyFill="1" applyAlignment="1">
      <alignment horizontal="right"/>
    </xf>
    <xf numFmtId="0" fontId="0" fillId="4" borderId="28" xfId="0" applyFill="1" applyBorder="1"/>
    <xf numFmtId="0" fontId="0" fillId="0" borderId="29" xfId="0" applyFill="1" applyBorder="1"/>
    <xf numFmtId="3" fontId="11" fillId="0" borderId="17" xfId="1" applyNumberFormat="1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16" fillId="0" borderId="0" xfId="0" applyFont="1" applyBorder="1" applyAlignment="1"/>
    <xf numFmtId="0" fontId="14" fillId="0" borderId="0" xfId="0" applyFont="1" applyBorder="1" applyAlignment="1">
      <alignment horizontal="center"/>
    </xf>
    <xf numFmtId="0" fontId="11" fillId="0" borderId="56" xfId="0" applyFont="1" applyBorder="1" applyAlignment="1">
      <alignment horizontal="left" vertical="center" wrapText="1"/>
    </xf>
    <xf numFmtId="177" fontId="11" fillId="0" borderId="38" xfId="1" applyNumberFormat="1" applyFont="1" applyBorder="1" applyAlignment="1">
      <alignment horizontal="right" vertical="center"/>
    </xf>
    <xf numFmtId="3" fontId="11" fillId="0" borderId="24" xfId="1" applyNumberFormat="1" applyFont="1" applyBorder="1" applyAlignment="1">
      <alignment horizontal="center" vertical="center"/>
    </xf>
    <xf numFmtId="3" fontId="11" fillId="0" borderId="38" xfId="1" applyNumberFormat="1" applyFont="1" applyBorder="1" applyAlignment="1">
      <alignment horizontal="right" vertical="center"/>
    </xf>
    <xf numFmtId="0" fontId="11" fillId="0" borderId="36" xfId="0" applyFont="1" applyBorder="1" applyAlignment="1">
      <alignment horizontal="left" vertical="center" wrapText="1"/>
    </xf>
    <xf numFmtId="3" fontId="11" fillId="0" borderId="20" xfId="1" applyNumberFormat="1" applyFont="1" applyBorder="1" applyAlignment="1">
      <alignment horizontal="center" vertical="center"/>
    </xf>
    <xf numFmtId="0" fontId="11" fillId="0" borderId="13" xfId="0" applyFont="1" applyBorder="1" applyAlignment="1">
      <alignment horizontal="left" vertical="center" wrapText="1"/>
    </xf>
    <xf numFmtId="3" fontId="11" fillId="0" borderId="10" xfId="1" applyNumberFormat="1" applyFont="1" applyBorder="1" applyAlignment="1">
      <alignment horizontal="center" vertical="center"/>
    </xf>
    <xf numFmtId="0" fontId="1" fillId="0" borderId="22" xfId="0" applyFont="1" applyFill="1" applyBorder="1"/>
    <xf numFmtId="0" fontId="1" fillId="0" borderId="44" xfId="0" applyFont="1" applyFill="1" applyBorder="1"/>
    <xf numFmtId="178" fontId="11" fillId="0" borderId="13" xfId="1" applyNumberFormat="1" applyFont="1" applyBorder="1" applyAlignment="1">
      <alignment horizontal="left" vertical="center"/>
    </xf>
    <xf numFmtId="178" fontId="11" fillId="0" borderId="12" xfId="1" applyNumberFormat="1" applyFont="1" applyBorder="1" applyAlignment="1">
      <alignment horizontal="left" vertical="center"/>
    </xf>
    <xf numFmtId="183" fontId="11" fillId="0" borderId="62" xfId="1" applyNumberFormat="1" applyFont="1" applyBorder="1" applyAlignment="1">
      <alignment horizontal="right" vertical="center"/>
    </xf>
    <xf numFmtId="183" fontId="11" fillId="0" borderId="16" xfId="1" applyNumberFormat="1" applyFont="1" applyBorder="1" applyAlignment="1">
      <alignment horizontal="right" vertical="center"/>
    </xf>
    <xf numFmtId="183" fontId="11" fillId="0" borderId="17" xfId="1" applyNumberFormat="1" applyFont="1" applyBorder="1" applyAlignment="1">
      <alignment horizontal="right" vertical="center"/>
    </xf>
    <xf numFmtId="0" fontId="11" fillId="0" borderId="71" xfId="0" applyFont="1" applyBorder="1" applyAlignment="1">
      <alignment horizontal="left" vertical="center" wrapText="1"/>
    </xf>
    <xf numFmtId="0" fontId="0" fillId="2" borderId="50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43" xfId="0" applyFill="1" applyBorder="1" applyAlignment="1">
      <alignment horizontal="center"/>
    </xf>
    <xf numFmtId="0" fontId="0" fillId="2" borderId="65" xfId="0" applyFill="1" applyBorder="1" applyAlignment="1">
      <alignment horizontal="center"/>
    </xf>
    <xf numFmtId="0" fontId="0" fillId="2" borderId="44" xfId="0" applyFill="1" applyBorder="1" applyAlignment="1">
      <alignment horizontal="center"/>
    </xf>
    <xf numFmtId="0" fontId="0" fillId="2" borderId="66" xfId="0" applyFill="1" applyBorder="1" applyAlignment="1">
      <alignment horizontal="center"/>
    </xf>
    <xf numFmtId="0" fontId="0" fillId="2" borderId="40" xfId="0" applyFill="1" applyBorder="1" applyAlignment="1">
      <alignment horizontal="center"/>
    </xf>
    <xf numFmtId="0" fontId="0" fillId="2" borderId="53" xfId="0" applyFill="1" applyBorder="1" applyAlignment="1">
      <alignment horizontal="center"/>
    </xf>
    <xf numFmtId="0" fontId="0" fillId="2" borderId="67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16" xfId="0" applyFill="1" applyBorder="1" applyAlignment="1"/>
    <xf numFmtId="0" fontId="0" fillId="2" borderId="36" xfId="0" applyFill="1" applyBorder="1" applyAlignment="1"/>
    <xf numFmtId="0" fontId="0" fillId="2" borderId="12" xfId="0" applyFill="1" applyBorder="1" applyAlignment="1"/>
    <xf numFmtId="0" fontId="0" fillId="2" borderId="1" xfId="0" applyFill="1" applyBorder="1" applyAlignment="1"/>
    <xf numFmtId="0" fontId="0" fillId="2" borderId="38" xfId="0" applyFill="1" applyBorder="1" applyAlignment="1">
      <alignment vertical="top"/>
    </xf>
    <xf numFmtId="0" fontId="0" fillId="2" borderId="56" xfId="0" applyFill="1" applyBorder="1" applyAlignment="1">
      <alignment vertical="top"/>
    </xf>
    <xf numFmtId="0" fontId="0" fillId="2" borderId="21" xfId="0" applyFill="1" applyBorder="1" applyAlignment="1">
      <alignment vertical="top"/>
    </xf>
    <xf numFmtId="0" fontId="0" fillId="2" borderId="54" xfId="0" applyFill="1" applyBorder="1" applyAlignment="1">
      <alignment vertical="top"/>
    </xf>
    <xf numFmtId="0" fontId="0" fillId="2" borderId="0" xfId="0" applyFill="1" applyBorder="1" applyAlignment="1">
      <alignment vertical="top"/>
    </xf>
    <xf numFmtId="0" fontId="0" fillId="2" borderId="26" xfId="0" applyFill="1" applyBorder="1" applyAlignment="1">
      <alignment vertical="top"/>
    </xf>
    <xf numFmtId="0" fontId="0" fillId="2" borderId="54" xfId="0" applyFill="1" applyBorder="1" applyAlignment="1"/>
    <xf numFmtId="0" fontId="0" fillId="2" borderId="0" xfId="0" applyFill="1" applyBorder="1" applyAlignment="1"/>
    <xf numFmtId="0" fontId="0" fillId="2" borderId="26" xfId="0" applyFill="1" applyBorder="1" applyAlignment="1"/>
    <xf numFmtId="0" fontId="0" fillId="2" borderId="0" xfId="0" applyFill="1" applyAlignment="1"/>
    <xf numFmtId="0" fontId="0" fillId="2" borderId="15" xfId="0" applyFill="1" applyBorder="1" applyAlignment="1"/>
    <xf numFmtId="0" fontId="0" fillId="2" borderId="57" xfId="0" applyFill="1" applyBorder="1" applyAlignment="1"/>
    <xf numFmtId="0" fontId="0" fillId="2" borderId="11" xfId="0" applyFill="1" applyBorder="1" applyAlignment="1"/>
    <xf numFmtId="0" fontId="0" fillId="2" borderId="1" xfId="0" applyFill="1" applyBorder="1" applyAlignment="1">
      <alignment vertical="top"/>
    </xf>
    <xf numFmtId="0" fontId="0" fillId="2" borderId="58" xfId="0" applyFill="1" applyBorder="1" applyAlignment="1">
      <alignment horizontal="center"/>
    </xf>
    <xf numFmtId="0" fontId="0" fillId="2" borderId="48" xfId="0" applyFill="1" applyBorder="1" applyAlignment="1">
      <alignment horizontal="center" wrapText="1"/>
    </xf>
    <xf numFmtId="0" fontId="0" fillId="2" borderId="41" xfId="0" applyFill="1" applyBorder="1" applyAlignment="1">
      <alignment horizontal="center" wrapText="1"/>
    </xf>
    <xf numFmtId="0" fontId="0" fillId="2" borderId="24" xfId="0" applyFill="1" applyBorder="1" applyAlignment="1">
      <alignment horizontal="center" wrapText="1"/>
    </xf>
    <xf numFmtId="0" fontId="0" fillId="0" borderId="54" xfId="0" applyBorder="1" applyAlignment="1"/>
    <xf numFmtId="0" fontId="0" fillId="0" borderId="0" xfId="0" applyAlignment="1"/>
    <xf numFmtId="0" fontId="0" fillId="2" borderId="68" xfId="0" applyFill="1" applyBorder="1" applyAlignment="1">
      <alignment horizontal="center"/>
    </xf>
    <xf numFmtId="3" fontId="11" fillId="0" borderId="54" xfId="1" applyNumberFormat="1" applyFont="1" applyBorder="1" applyAlignment="1">
      <alignment horizontal="center" vertical="center"/>
    </xf>
    <xf numFmtId="3" fontId="11" fillId="0" borderId="0" xfId="1" applyNumberFormat="1" applyFont="1" applyBorder="1" applyAlignment="1">
      <alignment horizontal="center" vertical="center"/>
    </xf>
    <xf numFmtId="3" fontId="11" fillId="0" borderId="37" xfId="1" applyNumberFormat="1" applyFont="1" applyBorder="1" applyAlignment="1">
      <alignment horizontal="center" vertical="center"/>
    </xf>
    <xf numFmtId="178" fontId="11" fillId="0" borderId="36" xfId="1" applyNumberFormat="1" applyFont="1" applyBorder="1" applyAlignment="1">
      <alignment horizontal="left" vertical="center"/>
    </xf>
    <xf numFmtId="178" fontId="11" fillId="0" borderId="12" xfId="1" applyNumberFormat="1" applyFont="1" applyBorder="1" applyAlignment="1">
      <alignment horizontal="left" vertical="center"/>
    </xf>
    <xf numFmtId="0" fontId="16" fillId="0" borderId="0" xfId="0" applyFont="1" applyBorder="1" applyAlignment="1">
      <alignment horizontal="left"/>
    </xf>
    <xf numFmtId="182" fontId="9" fillId="0" borderId="0" xfId="0" applyNumberFormat="1" applyFont="1" applyAlignment="1">
      <alignment horizontal="right" vertical="top"/>
    </xf>
    <xf numFmtId="182" fontId="0" fillId="0" borderId="0" xfId="0" applyNumberFormat="1" applyAlignment="1"/>
    <xf numFmtId="0" fontId="14" fillId="0" borderId="46" xfId="0" applyFont="1" applyBorder="1" applyAlignment="1">
      <alignment horizontal="right" vertical="center"/>
    </xf>
    <xf numFmtId="0" fontId="11" fillId="0" borderId="69" xfId="0" applyFont="1" applyBorder="1" applyAlignment="1">
      <alignment horizontal="center" vertical="center"/>
    </xf>
    <xf numFmtId="0" fontId="11" fillId="0" borderId="70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178" fontId="11" fillId="0" borderId="68" xfId="1" applyNumberFormat="1" applyFont="1" applyBorder="1" applyAlignment="1">
      <alignment horizontal="left" vertical="center"/>
    </xf>
    <xf numFmtId="178" fontId="11" fillId="0" borderId="14" xfId="1" applyNumberFormat="1" applyFont="1" applyBorder="1" applyAlignment="1">
      <alignment horizontal="left" vertical="center"/>
    </xf>
    <xf numFmtId="178" fontId="11" fillId="0" borderId="56" xfId="1" applyNumberFormat="1" applyFont="1" applyBorder="1" applyAlignment="1">
      <alignment horizontal="left" vertical="center"/>
    </xf>
    <xf numFmtId="178" fontId="11" fillId="0" borderId="21" xfId="1" applyNumberFormat="1" applyFont="1" applyBorder="1" applyAlignment="1">
      <alignment horizontal="left" vertical="center"/>
    </xf>
    <xf numFmtId="179" fontId="11" fillId="0" borderId="36" xfId="1" applyNumberFormat="1" applyFont="1" applyBorder="1" applyAlignment="1">
      <alignment horizontal="left" vertical="center"/>
    </xf>
    <xf numFmtId="179" fontId="11" fillId="0" borderId="12" xfId="1" applyNumberFormat="1" applyFont="1" applyBorder="1" applyAlignment="1">
      <alignment horizontal="left" vertical="center"/>
    </xf>
    <xf numFmtId="179" fontId="11" fillId="0" borderId="64" xfId="1" applyNumberFormat="1" applyFont="1" applyBorder="1" applyAlignment="1">
      <alignment horizontal="left" vertical="center"/>
    </xf>
    <xf numFmtId="179" fontId="11" fillId="0" borderId="13" xfId="1" applyNumberFormat="1" applyFont="1" applyBorder="1" applyAlignment="1">
      <alignment horizontal="left" vertical="center"/>
    </xf>
    <xf numFmtId="3" fontId="11" fillId="0" borderId="55" xfId="1" applyNumberFormat="1" applyFont="1" applyBorder="1" applyAlignment="1">
      <alignment horizontal="center" vertical="center"/>
    </xf>
    <xf numFmtId="3" fontId="11" fillId="0" borderId="46" xfId="1" applyNumberFormat="1" applyFont="1" applyBorder="1" applyAlignment="1">
      <alignment horizontal="center" vertical="center"/>
    </xf>
    <xf numFmtId="3" fontId="11" fillId="0" borderId="47" xfId="1" applyNumberFormat="1" applyFont="1" applyBorder="1" applyAlignment="1">
      <alignment horizontal="center" vertical="center"/>
    </xf>
    <xf numFmtId="0" fontId="0" fillId="0" borderId="0" xfId="0"/>
    <xf numFmtId="0" fontId="0" fillId="0" borderId="37" xfId="0" applyBorder="1"/>
    <xf numFmtId="179" fontId="11" fillId="0" borderId="56" xfId="1" applyNumberFormat="1" applyFont="1" applyBorder="1" applyAlignment="1">
      <alignment horizontal="left" vertical="center"/>
    </xf>
    <xf numFmtId="179" fontId="11" fillId="0" borderId="21" xfId="1" applyNumberFormat="1" applyFont="1" applyBorder="1" applyAlignment="1">
      <alignment horizontal="left" vertical="center"/>
    </xf>
    <xf numFmtId="0" fontId="11" fillId="0" borderId="29" xfId="0" applyFont="1" applyBorder="1" applyAlignment="1">
      <alignment horizontal="center" vertical="center"/>
    </xf>
    <xf numFmtId="3" fontId="11" fillId="0" borderId="62" xfId="1" applyNumberFormat="1" applyFont="1" applyBorder="1" applyAlignment="1">
      <alignment horizontal="center" vertical="center"/>
    </xf>
    <xf numFmtId="3" fontId="11" fillId="0" borderId="40" xfId="1" applyNumberFormat="1" applyFont="1" applyBorder="1" applyAlignment="1">
      <alignment horizontal="center" vertical="center"/>
    </xf>
    <xf numFmtId="3" fontId="11" fillId="0" borderId="53" xfId="1" applyNumberFormat="1" applyFont="1" applyBorder="1" applyAlignment="1">
      <alignment horizontal="center" vertical="center"/>
    </xf>
    <xf numFmtId="0" fontId="6" fillId="0" borderId="23" xfId="0" applyFont="1" applyFill="1" applyBorder="1" applyAlignment="1">
      <alignment vertical="center" wrapText="1" shrinkToFit="1"/>
    </xf>
    <xf numFmtId="0" fontId="0" fillId="0" borderId="24" xfId="0" applyBorder="1" applyAlignment="1">
      <alignment vertical="center" wrapText="1" shrinkToFit="1"/>
    </xf>
    <xf numFmtId="0" fontId="0" fillId="0" borderId="6" xfId="0" applyBorder="1" applyAlignment="1">
      <alignment vertical="center" wrapText="1" shrinkToFit="1"/>
    </xf>
    <xf numFmtId="0" fontId="0" fillId="0" borderId="2" xfId="0" applyBorder="1" applyAlignment="1">
      <alignment vertical="center" wrapText="1" shrinkToFit="1"/>
    </xf>
    <xf numFmtId="0" fontId="4" fillId="0" borderId="48" xfId="0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vertical="center" wrapText="1" shrinkToFit="1"/>
    </xf>
    <xf numFmtId="0" fontId="0" fillId="0" borderId="20" xfId="0" applyBorder="1" applyAlignment="1">
      <alignment vertical="center" wrapText="1" shrinkToFit="1"/>
    </xf>
    <xf numFmtId="0" fontId="4" fillId="0" borderId="39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4" fillId="0" borderId="66" xfId="0" applyNumberFormat="1" applyFont="1" applyFill="1" applyBorder="1" applyAlignment="1">
      <alignment vertical="center"/>
    </xf>
    <xf numFmtId="0" fontId="0" fillId="0" borderId="40" xfId="0" applyBorder="1" applyAlignment="1">
      <alignment vertical="center"/>
    </xf>
    <xf numFmtId="0" fontId="4" fillId="0" borderId="63" xfId="0" applyNumberFormat="1" applyFont="1" applyFill="1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38" xfId="0" applyBorder="1" applyAlignment="1">
      <alignment vertical="center" wrapText="1" shrinkToFit="1"/>
    </xf>
    <xf numFmtId="0" fontId="0" fillId="0" borderId="54" xfId="0" applyBorder="1" applyAlignment="1">
      <alignment vertical="center" wrapText="1" shrinkToFit="1"/>
    </xf>
    <xf numFmtId="0" fontId="0" fillId="0" borderId="15" xfId="0" applyBorder="1" applyAlignment="1">
      <alignment vertical="center" wrapText="1" shrinkToFit="1"/>
    </xf>
    <xf numFmtId="0" fontId="4" fillId="0" borderId="62" xfId="0" applyFont="1" applyFill="1" applyBorder="1" applyAlignment="1">
      <alignment horizontal="center" vertical="center"/>
    </xf>
    <xf numFmtId="0" fontId="4" fillId="0" borderId="67" xfId="0" applyFont="1" applyFill="1" applyBorder="1" applyAlignment="1">
      <alignment horizontal="center" vertical="center"/>
    </xf>
    <xf numFmtId="0" fontId="0" fillId="0" borderId="42" xfId="0" applyBorder="1" applyAlignment="1">
      <alignment vertical="center" wrapText="1" shrinkToFit="1"/>
    </xf>
    <xf numFmtId="0" fontId="0" fillId="0" borderId="41" xfId="0" applyBorder="1" applyAlignment="1">
      <alignment vertical="center" wrapTex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2"/>
  <dimension ref="A1:AA62"/>
  <sheetViews>
    <sheetView tabSelected="1" workbookViewId="0">
      <selection activeCell="I1" sqref="I1"/>
    </sheetView>
  </sheetViews>
  <sheetFormatPr defaultRowHeight="13.5"/>
  <cols>
    <col min="1" max="1" width="21.75" customWidth="1"/>
    <col min="2" max="2" width="31.375" customWidth="1"/>
    <col min="3" max="3" width="4.25" customWidth="1"/>
    <col min="4" max="4" width="2.875" bestFit="1" customWidth="1"/>
    <col min="5" max="5" width="6" style="21" customWidth="1"/>
    <col min="6" max="6" width="6" customWidth="1"/>
    <col min="7" max="7" width="3.5" bestFit="1" customWidth="1"/>
    <col min="8" max="8" width="6" style="21" customWidth="1"/>
    <col min="9" max="9" width="7.125" customWidth="1"/>
    <col min="10" max="10" width="3.125" customWidth="1"/>
    <col min="11" max="11" width="14.125" bestFit="1" customWidth="1"/>
    <col min="12" max="12" width="4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4" max="24" width="3.375" customWidth="1"/>
    <col min="25" max="25" width="5.25" bestFit="1" customWidth="1"/>
    <col min="26" max="26" width="12" customWidth="1"/>
    <col min="27" max="27" width="35.5" customWidth="1"/>
  </cols>
  <sheetData>
    <row r="1" spans="1:27" ht="26.25" customHeight="1" thickBot="1">
      <c r="A1" s="52" t="s">
        <v>113</v>
      </c>
    </row>
    <row r="2" spans="1:27" ht="13.5" customHeight="1" thickBot="1">
      <c r="A2" s="23" t="s">
        <v>1</v>
      </c>
      <c r="B2" s="24" t="s">
        <v>54</v>
      </c>
      <c r="C2" t="s">
        <v>2</v>
      </c>
      <c r="F2" t="s">
        <v>65</v>
      </c>
      <c r="J2" t="s">
        <v>3</v>
      </c>
      <c r="S2" t="s">
        <v>90</v>
      </c>
    </row>
    <row r="3" spans="1:27" ht="28.5" customHeight="1" thickBot="1">
      <c r="A3" s="25"/>
      <c r="B3" s="54"/>
      <c r="D3" s="33" t="s">
        <v>15</v>
      </c>
      <c r="E3" s="34">
        <v>1.88</v>
      </c>
      <c r="F3" s="10"/>
      <c r="G3" s="33">
        <v>1</v>
      </c>
      <c r="H3" s="34">
        <v>13.5</v>
      </c>
      <c r="K3" s="38" t="s">
        <v>68</v>
      </c>
      <c r="L3" s="38" t="s">
        <v>70</v>
      </c>
      <c r="M3" s="213" t="s">
        <v>71</v>
      </c>
      <c r="N3" s="214"/>
      <c r="O3" s="214"/>
      <c r="P3" s="214"/>
      <c r="Q3" s="215"/>
      <c r="T3" s="38" t="s">
        <v>69</v>
      </c>
      <c r="U3" s="38" t="s">
        <v>70</v>
      </c>
      <c r="V3" s="216" t="s">
        <v>72</v>
      </c>
      <c r="W3" s="216"/>
      <c r="X3" s="216"/>
      <c r="Y3" s="216"/>
      <c r="Z3" s="216"/>
    </row>
    <row r="4" spans="1:27" ht="14.25" thickBot="1">
      <c r="A4" s="26"/>
      <c r="B4" s="22"/>
      <c r="D4" s="35" t="s">
        <v>16</v>
      </c>
      <c r="E4" s="36">
        <v>1.38</v>
      </c>
      <c r="F4" s="10"/>
      <c r="G4" s="33">
        <v>2</v>
      </c>
      <c r="H4" s="34">
        <v>9.75</v>
      </c>
      <c r="K4" s="38" t="s">
        <v>75</v>
      </c>
      <c r="L4" s="38" t="s">
        <v>190</v>
      </c>
      <c r="M4" s="217" t="s">
        <v>51</v>
      </c>
      <c r="N4" s="218"/>
      <c r="O4" s="218"/>
      <c r="P4" s="218"/>
      <c r="Q4" s="219"/>
      <c r="T4" s="38" t="s">
        <v>73</v>
      </c>
      <c r="U4" s="38" t="s">
        <v>163</v>
      </c>
      <c r="V4" s="230" t="s">
        <v>51</v>
      </c>
      <c r="W4" s="230"/>
      <c r="X4" s="230"/>
      <c r="Y4" s="230"/>
      <c r="Z4" s="230"/>
    </row>
    <row r="5" spans="1:27" ht="14.25" thickBot="1">
      <c r="A5" s="26"/>
      <c r="B5" s="22"/>
      <c r="D5" s="35" t="s">
        <v>17</v>
      </c>
      <c r="E5" s="36">
        <v>1.38</v>
      </c>
      <c r="F5" s="10"/>
      <c r="G5" s="33">
        <v>3</v>
      </c>
      <c r="H5" s="34">
        <v>38.25</v>
      </c>
      <c r="K5" s="38" t="s">
        <v>74</v>
      </c>
      <c r="L5" s="38" t="s">
        <v>201</v>
      </c>
      <c r="M5" s="220"/>
      <c r="N5" s="221"/>
      <c r="O5" s="221"/>
      <c r="P5" s="221"/>
      <c r="Q5" s="222"/>
      <c r="T5" s="38" t="s">
        <v>74</v>
      </c>
      <c r="U5" s="38" t="s">
        <v>164</v>
      </c>
      <c r="V5" s="230"/>
      <c r="W5" s="230"/>
      <c r="X5" s="230"/>
      <c r="Y5" s="230"/>
      <c r="Z5" s="230"/>
    </row>
    <row r="6" spans="1:27" ht="14.25" thickBot="1">
      <c r="A6" s="25" t="s">
        <v>52</v>
      </c>
      <c r="B6" s="30" t="s">
        <v>91</v>
      </c>
      <c r="D6" s="35" t="s">
        <v>18</v>
      </c>
      <c r="E6" s="36">
        <v>1.38</v>
      </c>
      <c r="F6" s="10"/>
      <c r="G6" s="33">
        <v>4</v>
      </c>
      <c r="H6" s="36">
        <v>6.75</v>
      </c>
      <c r="K6" s="38" t="s">
        <v>41</v>
      </c>
      <c r="L6" s="38" t="s">
        <v>202</v>
      </c>
      <c r="M6" s="220"/>
      <c r="N6" s="221"/>
      <c r="O6" s="221"/>
      <c r="P6" s="221"/>
      <c r="Q6" s="222"/>
      <c r="T6" s="38" t="s">
        <v>41</v>
      </c>
      <c r="U6" s="38" t="s">
        <v>165</v>
      </c>
      <c r="V6" s="230"/>
      <c r="W6" s="230"/>
      <c r="X6" s="230"/>
      <c r="Y6" s="230"/>
      <c r="Z6" s="230"/>
    </row>
    <row r="7" spans="1:27" ht="14.25" thickBot="1">
      <c r="A7" s="26" t="s">
        <v>53</v>
      </c>
      <c r="B7" s="19" t="s">
        <v>86</v>
      </c>
      <c r="D7" s="35" t="s">
        <v>19</v>
      </c>
      <c r="E7" s="36">
        <v>1.38</v>
      </c>
      <c r="F7" s="10"/>
      <c r="G7" s="33">
        <v>5</v>
      </c>
      <c r="H7" s="36">
        <v>24.75</v>
      </c>
      <c r="K7" s="38" t="s">
        <v>42</v>
      </c>
      <c r="L7" s="38" t="s">
        <v>203</v>
      </c>
      <c r="M7" s="220"/>
      <c r="N7" s="221"/>
      <c r="O7" s="221"/>
      <c r="P7" s="221"/>
      <c r="Q7" s="222"/>
      <c r="T7" s="38" t="s">
        <v>42</v>
      </c>
      <c r="U7" s="38" t="s">
        <v>166</v>
      </c>
      <c r="V7" s="230"/>
      <c r="W7" s="230"/>
      <c r="X7" s="230"/>
      <c r="Y7" s="230"/>
      <c r="Z7" s="230"/>
    </row>
    <row r="8" spans="1:27" ht="14.25" thickBot="1">
      <c r="A8" s="26" t="s">
        <v>61</v>
      </c>
      <c r="B8" s="19" t="s">
        <v>117</v>
      </c>
      <c r="D8" s="35" t="s">
        <v>20</v>
      </c>
      <c r="E8" s="36">
        <v>1.38</v>
      </c>
      <c r="F8" s="10"/>
      <c r="G8" s="33">
        <v>6</v>
      </c>
      <c r="H8" s="36">
        <v>3.75</v>
      </c>
      <c r="K8" s="38" t="s">
        <v>79</v>
      </c>
      <c r="L8" s="38" t="s">
        <v>204</v>
      </c>
      <c r="M8" s="223"/>
      <c r="N8" s="224"/>
      <c r="O8" s="224"/>
      <c r="P8" s="224"/>
      <c r="Q8" s="225"/>
      <c r="T8" s="38" t="s">
        <v>87</v>
      </c>
      <c r="U8" s="38" t="s">
        <v>167</v>
      </c>
      <c r="V8" s="216"/>
      <c r="W8" s="216"/>
      <c r="X8" s="216"/>
      <c r="Y8" s="216"/>
      <c r="Z8" s="216"/>
    </row>
    <row r="9" spans="1:27" ht="14.25" thickBot="1">
      <c r="A9" s="26" t="s">
        <v>62</v>
      </c>
      <c r="B9" s="195" t="s">
        <v>219</v>
      </c>
      <c r="D9" s="35" t="s">
        <v>21</v>
      </c>
      <c r="E9" s="36">
        <v>8.1300000000000008</v>
      </c>
      <c r="F9" s="10"/>
      <c r="G9" s="33">
        <v>7</v>
      </c>
      <c r="H9" s="36">
        <v>4.5</v>
      </c>
      <c r="K9" s="38" t="s">
        <v>80</v>
      </c>
      <c r="L9" s="38" t="s">
        <v>205</v>
      </c>
      <c r="M9" s="223"/>
      <c r="N9" s="224"/>
      <c r="O9" s="224"/>
      <c r="P9" s="224"/>
      <c r="Q9" s="225"/>
      <c r="T9" s="38" t="s">
        <v>88</v>
      </c>
      <c r="U9" s="38" t="s">
        <v>168</v>
      </c>
      <c r="V9" s="216"/>
      <c r="W9" s="216"/>
      <c r="X9" s="216"/>
      <c r="Y9" s="216"/>
      <c r="Z9" s="216"/>
    </row>
    <row r="10" spans="1:27" ht="14.25" thickBot="1">
      <c r="A10" s="26" t="s">
        <v>59</v>
      </c>
      <c r="B10" s="19">
        <v>25</v>
      </c>
      <c r="D10" s="35" t="s">
        <v>22</v>
      </c>
      <c r="E10" s="36">
        <v>19.25</v>
      </c>
      <c r="F10" s="10"/>
      <c r="G10" s="33">
        <v>8</v>
      </c>
      <c r="H10" s="36">
        <v>21.75</v>
      </c>
      <c r="K10" s="38" t="s">
        <v>10</v>
      </c>
      <c r="L10" s="38" t="s">
        <v>191</v>
      </c>
      <c r="M10" s="223"/>
      <c r="N10" s="226"/>
      <c r="O10" s="226"/>
      <c r="P10" s="226"/>
      <c r="Q10" s="225"/>
      <c r="U10" t="s">
        <v>169</v>
      </c>
    </row>
    <row r="11" spans="1:27" ht="14.25" thickBot="1">
      <c r="A11" s="26" t="s">
        <v>55</v>
      </c>
      <c r="B11" s="19">
        <v>1</v>
      </c>
      <c r="D11" s="35" t="s">
        <v>23</v>
      </c>
      <c r="E11" s="36">
        <v>2.63</v>
      </c>
      <c r="F11" s="10"/>
      <c r="G11" s="33">
        <v>9</v>
      </c>
      <c r="H11" s="36">
        <v>21.75</v>
      </c>
      <c r="K11" s="38" t="s">
        <v>11</v>
      </c>
      <c r="L11" s="38" t="s">
        <v>206</v>
      </c>
      <c r="M11" s="227"/>
      <c r="N11" s="228"/>
      <c r="O11" s="228"/>
      <c r="P11" s="228"/>
      <c r="Q11" s="229"/>
      <c r="U11" t="s">
        <v>170</v>
      </c>
    </row>
    <row r="12" spans="1:27" ht="14.25" thickBot="1">
      <c r="A12" s="26" t="s">
        <v>56</v>
      </c>
      <c r="B12" s="19">
        <v>8</v>
      </c>
      <c r="D12" s="35" t="s">
        <v>24</v>
      </c>
      <c r="E12" s="36">
        <v>18</v>
      </c>
      <c r="F12" s="10"/>
      <c r="G12" s="33">
        <v>10</v>
      </c>
      <c r="H12" s="36">
        <v>21.75</v>
      </c>
      <c r="K12" t="s">
        <v>138</v>
      </c>
      <c r="T12" t="s">
        <v>89</v>
      </c>
    </row>
    <row r="13" spans="1:27" ht="27.75" customHeight="1" thickBot="1">
      <c r="A13" s="27" t="s">
        <v>57</v>
      </c>
      <c r="B13" s="19">
        <v>1</v>
      </c>
      <c r="D13" s="35" t="s">
        <v>25</v>
      </c>
      <c r="E13" s="36">
        <v>6.38</v>
      </c>
      <c r="F13" s="10"/>
      <c r="G13" s="33">
        <v>11</v>
      </c>
      <c r="H13" s="36">
        <v>21.75</v>
      </c>
      <c r="K13" s="206" t="s">
        <v>114</v>
      </c>
      <c r="L13" s="207"/>
      <c r="M13" s="208" t="s">
        <v>115</v>
      </c>
      <c r="N13" s="209"/>
      <c r="O13" s="210"/>
      <c r="P13" s="211" t="s">
        <v>45</v>
      </c>
      <c r="Q13" s="232" t="s">
        <v>49</v>
      </c>
      <c r="R13" s="203" t="s">
        <v>50</v>
      </c>
      <c r="T13" s="206" t="s">
        <v>114</v>
      </c>
      <c r="U13" s="207"/>
      <c r="V13" s="208" t="s">
        <v>115</v>
      </c>
      <c r="W13" s="209"/>
      <c r="X13" s="210"/>
      <c r="Y13" s="211" t="s">
        <v>45</v>
      </c>
      <c r="Z13" s="232" t="s">
        <v>49</v>
      </c>
      <c r="AA13" s="203" t="s">
        <v>50</v>
      </c>
    </row>
    <row r="14" spans="1:27" ht="14.25" thickBot="1">
      <c r="A14" s="26" t="s">
        <v>84</v>
      </c>
      <c r="B14" s="19">
        <v>0</v>
      </c>
      <c r="D14" s="35" t="s">
        <v>26</v>
      </c>
      <c r="E14" s="36">
        <v>5.13</v>
      </c>
      <c r="F14" s="10"/>
      <c r="G14" s="33">
        <v>12</v>
      </c>
      <c r="H14" s="36">
        <v>21.75</v>
      </c>
      <c r="K14" s="47" t="s">
        <v>0</v>
      </c>
      <c r="L14" s="48"/>
      <c r="M14" s="47" t="s">
        <v>0</v>
      </c>
      <c r="N14" s="49"/>
      <c r="O14" s="48" t="s">
        <v>64</v>
      </c>
      <c r="P14" s="231"/>
      <c r="Q14" s="233"/>
      <c r="R14" s="205"/>
      <c r="T14" s="50" t="s">
        <v>0</v>
      </c>
      <c r="U14" s="51"/>
      <c r="V14" s="50" t="s">
        <v>0</v>
      </c>
      <c r="W14" s="53"/>
      <c r="X14" s="51" t="s">
        <v>64</v>
      </c>
      <c r="Y14" s="212"/>
      <c r="Z14" s="234"/>
      <c r="AA14" s="204"/>
    </row>
    <row r="15" spans="1:27" ht="14.25" thickBot="1">
      <c r="A15" s="27" t="s">
        <v>85</v>
      </c>
      <c r="B15" s="19">
        <v>0</v>
      </c>
      <c r="D15" s="35" t="s">
        <v>27</v>
      </c>
      <c r="E15" s="36">
        <v>10.88</v>
      </c>
      <c r="F15" s="10"/>
      <c r="G15" s="33">
        <v>13</v>
      </c>
      <c r="H15" s="36">
        <v>21.75</v>
      </c>
      <c r="K15" s="73" t="s">
        <v>195</v>
      </c>
      <c r="L15" s="168" t="s">
        <v>196</v>
      </c>
      <c r="M15" s="74" t="s">
        <v>144</v>
      </c>
      <c r="N15" s="168" t="s">
        <v>18</v>
      </c>
      <c r="O15" s="74">
        <v>4</v>
      </c>
      <c r="P15" s="74" t="s">
        <v>143</v>
      </c>
      <c r="Q15" s="74"/>
      <c r="R15" s="75"/>
      <c r="T15" s="4" t="s">
        <v>4</v>
      </c>
      <c r="U15" s="38" t="s">
        <v>212</v>
      </c>
      <c r="V15" s="1" t="s">
        <v>43</v>
      </c>
      <c r="W15" s="1" t="s">
        <v>110</v>
      </c>
      <c r="X15" s="1">
        <v>1</v>
      </c>
      <c r="Y15" s="55" t="s">
        <v>46</v>
      </c>
      <c r="Z15" s="1" t="s">
        <v>125</v>
      </c>
      <c r="AA15" s="5"/>
    </row>
    <row r="16" spans="1:27" ht="14.25" thickBot="1">
      <c r="A16" s="95" t="s">
        <v>141</v>
      </c>
      <c r="B16" s="19"/>
      <c r="D16" s="35" t="s">
        <v>28</v>
      </c>
      <c r="E16" s="36">
        <v>7.13</v>
      </c>
      <c r="F16" s="10"/>
      <c r="G16" s="33">
        <v>14</v>
      </c>
      <c r="H16" s="36">
        <v>21.75</v>
      </c>
      <c r="K16" s="18"/>
      <c r="L16" s="10"/>
      <c r="M16" s="18"/>
      <c r="N16" s="10"/>
      <c r="O16" s="10"/>
      <c r="P16" s="18"/>
      <c r="Q16" s="10"/>
      <c r="R16" s="10"/>
      <c r="T16" s="4" t="s">
        <v>5</v>
      </c>
      <c r="U16" s="38" t="s">
        <v>214</v>
      </c>
      <c r="V16" s="1" t="s">
        <v>148</v>
      </c>
      <c r="W16" s="1"/>
      <c r="X16" s="1"/>
      <c r="Y16" s="55" t="s">
        <v>46</v>
      </c>
      <c r="Z16" s="1"/>
      <c r="AA16" s="5"/>
    </row>
    <row r="17" spans="1:27" ht="14.25" thickBot="1">
      <c r="A17" s="95" t="s">
        <v>142</v>
      </c>
      <c r="B17" s="31"/>
      <c r="D17" s="35" t="s">
        <v>29</v>
      </c>
      <c r="E17" s="36">
        <v>4.88</v>
      </c>
      <c r="F17" s="10"/>
      <c r="G17" s="33">
        <v>15</v>
      </c>
      <c r="H17" s="36">
        <v>21.75</v>
      </c>
      <c r="K17" s="18"/>
      <c r="L17" s="10"/>
      <c r="M17" s="18"/>
      <c r="N17" s="10"/>
      <c r="O17" s="10"/>
      <c r="P17" s="18"/>
      <c r="Q17" s="10"/>
      <c r="R17" s="10"/>
      <c r="T17" s="4" t="s">
        <v>6</v>
      </c>
      <c r="U17" s="38" t="s">
        <v>213</v>
      </c>
      <c r="V17" s="1" t="s">
        <v>43</v>
      </c>
      <c r="W17" s="1" t="s">
        <v>111</v>
      </c>
      <c r="X17" s="1">
        <v>1</v>
      </c>
      <c r="Y17" s="55" t="s">
        <v>46</v>
      </c>
      <c r="Z17" s="1" t="s">
        <v>125</v>
      </c>
      <c r="AA17" s="5"/>
    </row>
    <row r="18" spans="1:27" ht="14.25" thickBot="1">
      <c r="A18" s="92" t="s">
        <v>139</v>
      </c>
      <c r="B18" s="196"/>
      <c r="D18" s="35" t="s">
        <v>30</v>
      </c>
      <c r="E18" s="36">
        <v>13</v>
      </c>
      <c r="F18" s="10"/>
      <c r="G18" s="33">
        <v>16</v>
      </c>
      <c r="H18" s="36">
        <v>21.75</v>
      </c>
      <c r="K18" s="10"/>
      <c r="L18" s="10"/>
      <c r="M18" s="10"/>
      <c r="N18" s="10"/>
      <c r="O18" s="10"/>
      <c r="P18" s="10"/>
      <c r="Q18" s="10"/>
      <c r="R18" s="10"/>
      <c r="T18" s="4" t="s">
        <v>7</v>
      </c>
      <c r="U18" s="38" t="s">
        <v>136</v>
      </c>
      <c r="V18" s="1" t="s">
        <v>149</v>
      </c>
      <c r="W18" s="1"/>
      <c r="X18" s="1"/>
      <c r="Y18" s="55" t="s">
        <v>46</v>
      </c>
      <c r="Z18" s="1"/>
      <c r="AA18" s="5"/>
    </row>
    <row r="19" spans="1:27" ht="14.25" thickBot="1">
      <c r="A19" s="93" t="s">
        <v>140</v>
      </c>
      <c r="B19" s="19">
        <v>0</v>
      </c>
      <c r="D19" s="35" t="s">
        <v>31</v>
      </c>
      <c r="E19" s="36">
        <v>14.38</v>
      </c>
      <c r="F19" s="10"/>
      <c r="G19" s="33">
        <v>17</v>
      </c>
      <c r="H19" s="36">
        <v>21.75</v>
      </c>
      <c r="K19" s="10"/>
      <c r="L19" s="10"/>
      <c r="M19" s="10"/>
      <c r="N19" s="10"/>
      <c r="O19" s="10"/>
      <c r="P19" s="10"/>
      <c r="Q19" s="10"/>
      <c r="R19" s="10"/>
      <c r="T19" s="4" t="s">
        <v>8</v>
      </c>
      <c r="U19" s="38" t="s">
        <v>211</v>
      </c>
      <c r="V19" s="1" t="s">
        <v>8</v>
      </c>
      <c r="W19" s="1" t="s">
        <v>152</v>
      </c>
      <c r="X19" s="1">
        <v>1</v>
      </c>
      <c r="Y19" s="55" t="s">
        <v>47</v>
      </c>
      <c r="Z19" s="1" t="s">
        <v>173</v>
      </c>
      <c r="AA19" s="5"/>
    </row>
    <row r="20" spans="1:27" ht="14.25" thickBot="1">
      <c r="A20" s="93" t="s">
        <v>56</v>
      </c>
      <c r="B20" s="19">
        <v>0</v>
      </c>
      <c r="D20" s="35" t="s">
        <v>32</v>
      </c>
      <c r="E20" s="36">
        <v>2.13</v>
      </c>
      <c r="F20" s="10"/>
      <c r="G20" s="33">
        <v>18</v>
      </c>
      <c r="H20" s="36">
        <v>21.75</v>
      </c>
      <c r="K20" s="18"/>
      <c r="L20" s="10"/>
      <c r="M20" s="18"/>
      <c r="N20" s="18"/>
      <c r="O20" s="18"/>
      <c r="P20" s="10"/>
      <c r="Q20" s="10"/>
      <c r="R20" s="10"/>
      <c r="T20" s="4" t="s">
        <v>9</v>
      </c>
      <c r="U20" s="38" t="s">
        <v>200</v>
      </c>
      <c r="V20" s="1" t="s">
        <v>150</v>
      </c>
      <c r="W20" s="1" t="s">
        <v>152</v>
      </c>
      <c r="X20" s="1">
        <v>1</v>
      </c>
      <c r="Y20" s="55" t="s">
        <v>47</v>
      </c>
      <c r="Z20" s="1" t="s">
        <v>173</v>
      </c>
      <c r="AA20" s="5"/>
    </row>
    <row r="21" spans="1:27" ht="29.25" customHeight="1" thickBot="1">
      <c r="A21" s="94" t="s">
        <v>57</v>
      </c>
      <c r="B21" s="32">
        <v>0</v>
      </c>
      <c r="D21" s="35" t="s">
        <v>33</v>
      </c>
      <c r="E21" s="36">
        <v>2.63</v>
      </c>
      <c r="F21" s="10"/>
      <c r="G21" s="33">
        <v>19</v>
      </c>
      <c r="H21" s="36">
        <v>21.75</v>
      </c>
      <c r="K21" s="18"/>
      <c r="L21" s="10"/>
      <c r="M21" s="18"/>
      <c r="N21" s="18"/>
      <c r="O21" s="18"/>
      <c r="P21" s="10"/>
      <c r="Q21" s="10"/>
      <c r="R21" s="10"/>
      <c r="T21" s="4" t="s">
        <v>10</v>
      </c>
      <c r="U21" s="38" t="s">
        <v>210</v>
      </c>
      <c r="V21" s="1" t="s">
        <v>10</v>
      </c>
      <c r="W21" s="1" t="s">
        <v>194</v>
      </c>
      <c r="X21" s="1">
        <v>1</v>
      </c>
      <c r="Y21" s="55" t="s">
        <v>46</v>
      </c>
      <c r="Z21" s="1" t="s">
        <v>66</v>
      </c>
      <c r="AA21" s="5"/>
    </row>
    <row r="22" spans="1:27" ht="27.75" customHeight="1" thickBot="1">
      <c r="A22" s="181" t="s">
        <v>174</v>
      </c>
      <c r="B22" s="182">
        <v>1</v>
      </c>
      <c r="D22" s="35" t="s">
        <v>34</v>
      </c>
      <c r="E22" s="36">
        <v>12.75</v>
      </c>
      <c r="F22" s="10"/>
      <c r="G22" s="33">
        <v>20</v>
      </c>
      <c r="H22" s="36">
        <v>21.75</v>
      </c>
      <c r="T22" s="4" t="s">
        <v>11</v>
      </c>
      <c r="U22" s="38" t="s">
        <v>209</v>
      </c>
      <c r="V22" s="1" t="s">
        <v>151</v>
      </c>
      <c r="W22" s="1" t="s">
        <v>194</v>
      </c>
      <c r="X22" s="1"/>
      <c r="Y22" s="55" t="s">
        <v>46</v>
      </c>
      <c r="Z22" s="1"/>
      <c r="AA22" s="5"/>
    </row>
    <row r="23" spans="1:27" ht="81.75" thickBot="1">
      <c r="D23" s="35" t="s">
        <v>35</v>
      </c>
      <c r="E23" s="36">
        <v>2</v>
      </c>
      <c r="F23" s="145"/>
      <c r="G23" s="33">
        <v>21</v>
      </c>
      <c r="H23" s="36">
        <v>21.75</v>
      </c>
      <c r="I23" s="144"/>
      <c r="T23" s="13" t="s">
        <v>126</v>
      </c>
      <c r="U23" s="38" t="s">
        <v>208</v>
      </c>
      <c r="V23" s="12" t="s">
        <v>126</v>
      </c>
      <c r="W23" s="12" t="s">
        <v>127</v>
      </c>
      <c r="X23" s="12">
        <v>1</v>
      </c>
      <c r="Y23" s="80" t="s">
        <v>47</v>
      </c>
      <c r="Z23" t="s">
        <v>193</v>
      </c>
      <c r="AA23" s="9" t="s">
        <v>147</v>
      </c>
    </row>
    <row r="24" spans="1:27" ht="14.25" thickBot="1">
      <c r="D24" s="35" t="s">
        <v>36</v>
      </c>
      <c r="E24" s="36">
        <v>8.3800000000000008</v>
      </c>
      <c r="F24" s="10"/>
      <c r="G24" s="33">
        <v>22</v>
      </c>
      <c r="H24" s="36">
        <v>21.75</v>
      </c>
      <c r="T24" s="15" t="s">
        <v>175</v>
      </c>
      <c r="U24" s="150" t="s">
        <v>207</v>
      </c>
      <c r="V24" s="16" t="s">
        <v>199</v>
      </c>
      <c r="W24" s="12" t="s">
        <v>192</v>
      </c>
      <c r="X24" s="16">
        <v>1</v>
      </c>
      <c r="Y24" s="151"/>
      <c r="Z24" s="20"/>
      <c r="AA24" s="17"/>
    </row>
    <row r="25" spans="1:27" ht="14.25" thickBot="1">
      <c r="D25" s="35" t="s">
        <v>40</v>
      </c>
      <c r="E25" s="36">
        <v>8.3800000000000008</v>
      </c>
      <c r="F25" s="10"/>
      <c r="G25" s="33">
        <v>23</v>
      </c>
      <c r="H25" s="36">
        <v>21.75</v>
      </c>
      <c r="T25" s="15" t="s">
        <v>215</v>
      </c>
      <c r="U25" s="150"/>
      <c r="V25" s="16" t="s">
        <v>215</v>
      </c>
      <c r="W25" s="12" t="s">
        <v>216</v>
      </c>
      <c r="X25" s="16">
        <v>1</v>
      </c>
      <c r="Y25" s="151" t="s">
        <v>217</v>
      </c>
      <c r="Z25" s="1"/>
      <c r="AA25" s="17"/>
    </row>
    <row r="26" spans="1:27" ht="14.25" thickBot="1">
      <c r="D26" s="35" t="s">
        <v>37</v>
      </c>
      <c r="E26" s="36">
        <v>8.3800000000000008</v>
      </c>
      <c r="F26" s="10"/>
      <c r="G26" s="33">
        <v>24</v>
      </c>
      <c r="H26" s="36">
        <v>21.75</v>
      </c>
      <c r="T26" s="13"/>
      <c r="U26" s="38"/>
      <c r="V26" s="12"/>
      <c r="W26" s="12"/>
      <c r="X26" s="12"/>
      <c r="Y26" s="80"/>
      <c r="Z26" s="12"/>
      <c r="AA26" s="5"/>
    </row>
    <row r="27" spans="1:27" ht="14.25" thickBot="1">
      <c r="D27" s="35" t="s">
        <v>38</v>
      </c>
      <c r="E27" s="36">
        <v>8.3800000000000008</v>
      </c>
      <c r="F27" s="10"/>
      <c r="G27" s="33">
        <v>25</v>
      </c>
      <c r="H27" s="36">
        <v>21.75</v>
      </c>
      <c r="T27" s="14"/>
      <c r="U27" s="149"/>
      <c r="V27" s="60"/>
      <c r="W27" s="60"/>
      <c r="X27" s="60"/>
      <c r="Y27" s="81"/>
      <c r="Z27" s="60"/>
      <c r="AA27" s="3"/>
    </row>
    <row r="28" spans="1:27" ht="14.25" thickBot="1">
      <c r="D28" s="35" t="s">
        <v>39</v>
      </c>
      <c r="E28" s="36">
        <v>8.3800000000000008</v>
      </c>
      <c r="F28" s="10"/>
      <c r="G28" s="33">
        <v>26</v>
      </c>
      <c r="H28" s="36">
        <v>21.75</v>
      </c>
      <c r="T28" s="18"/>
      <c r="U28" s="10"/>
      <c r="V28" s="18"/>
      <c r="W28" s="18"/>
      <c r="X28" s="18"/>
      <c r="Y28" s="147"/>
      <c r="Z28" s="10"/>
      <c r="AA28" s="148"/>
    </row>
    <row r="29" spans="1:27" ht="27" customHeight="1" thickBot="1">
      <c r="D29" s="35"/>
      <c r="E29" s="36">
        <v>8.3800000000000008</v>
      </c>
      <c r="G29" s="33">
        <v>27</v>
      </c>
      <c r="H29" s="36">
        <v>21.75</v>
      </c>
      <c r="T29" s="18"/>
      <c r="U29" s="10"/>
      <c r="V29" s="18"/>
      <c r="W29" s="18"/>
      <c r="X29" s="18"/>
      <c r="Y29" s="147"/>
      <c r="Z29" s="10"/>
      <c r="AA29" s="148"/>
    </row>
    <row r="30" spans="1:27" ht="14.25" thickBot="1">
      <c r="D30" s="35"/>
      <c r="E30" s="36">
        <v>8.3800000000000008</v>
      </c>
      <c r="G30" s="33">
        <v>28</v>
      </c>
      <c r="H30" s="36">
        <v>9</v>
      </c>
    </row>
    <row r="31" spans="1:27">
      <c r="D31" s="35"/>
      <c r="E31" s="36">
        <v>8.3800000000000008</v>
      </c>
      <c r="G31" s="33">
        <v>29</v>
      </c>
      <c r="H31" s="36">
        <v>18</v>
      </c>
    </row>
    <row r="32" spans="1:27" ht="57.75" customHeight="1">
      <c r="H32" s="21">
        <v>42</v>
      </c>
      <c r="I32" s="144"/>
    </row>
    <row r="33" spans="8:8" ht="57.75" customHeight="1">
      <c r="H33" s="21">
        <v>10.5</v>
      </c>
    </row>
    <row r="34" spans="8:8">
      <c r="H34" s="21">
        <v>33.75</v>
      </c>
    </row>
    <row r="35" spans="8:8">
      <c r="H35" s="21">
        <v>21</v>
      </c>
    </row>
    <row r="36" spans="8:8" ht="28.5" customHeight="1">
      <c r="H36" s="21">
        <v>23.25</v>
      </c>
    </row>
    <row r="37" spans="8:8" ht="27.75" customHeight="1">
      <c r="H37" s="21">
        <v>13.5</v>
      </c>
    </row>
    <row r="38" spans="8:8">
      <c r="H38" s="21">
        <v>27</v>
      </c>
    </row>
    <row r="39" spans="8:8">
      <c r="H39" s="21">
        <v>13.5</v>
      </c>
    </row>
    <row r="40" spans="8:8">
      <c r="H40" s="21">
        <v>27</v>
      </c>
    </row>
    <row r="41" spans="8:8">
      <c r="H41" s="21">
        <v>13.5</v>
      </c>
    </row>
    <row r="42" spans="8:8">
      <c r="H42" s="21">
        <v>27</v>
      </c>
    </row>
    <row r="43" spans="8:8">
      <c r="H43" s="21">
        <v>13.5</v>
      </c>
    </row>
    <row r="44" spans="8:8" ht="26.25" customHeight="1">
      <c r="H44" s="21">
        <v>27</v>
      </c>
    </row>
    <row r="45" spans="8:8">
      <c r="H45" s="21">
        <v>13.5</v>
      </c>
    </row>
    <row r="46" spans="8:8">
      <c r="H46" s="21">
        <v>27</v>
      </c>
    </row>
    <row r="47" spans="8:8">
      <c r="H47" s="21">
        <v>13.5</v>
      </c>
    </row>
    <row r="48" spans="8:8">
      <c r="H48" s="21">
        <v>27</v>
      </c>
    </row>
    <row r="49" spans="8:9">
      <c r="H49" s="21">
        <v>13.5</v>
      </c>
    </row>
    <row r="50" spans="8:9">
      <c r="H50" s="21">
        <v>27</v>
      </c>
    </row>
    <row r="51" spans="8:9">
      <c r="H51" s="21">
        <v>13.5</v>
      </c>
    </row>
    <row r="52" spans="8:9">
      <c r="H52" s="21">
        <v>27</v>
      </c>
    </row>
    <row r="53" spans="8:9">
      <c r="H53" s="21">
        <v>13.5</v>
      </c>
    </row>
    <row r="54" spans="8:9">
      <c r="H54" s="21">
        <v>27</v>
      </c>
    </row>
    <row r="55" spans="8:9">
      <c r="H55" s="21">
        <v>13.5</v>
      </c>
    </row>
    <row r="56" spans="8:9">
      <c r="H56" s="21">
        <v>27</v>
      </c>
    </row>
    <row r="57" spans="8:9">
      <c r="H57" s="21">
        <v>13.5</v>
      </c>
    </row>
    <row r="58" spans="8:9">
      <c r="H58" s="21">
        <v>27</v>
      </c>
    </row>
    <row r="59" spans="8:9">
      <c r="H59" s="21">
        <v>13.5</v>
      </c>
    </row>
    <row r="60" spans="8:9">
      <c r="H60" s="21">
        <v>27</v>
      </c>
    </row>
    <row r="61" spans="8:9">
      <c r="H61" s="21">
        <v>10.5</v>
      </c>
    </row>
    <row r="62" spans="8:9">
      <c r="H62" s="21">
        <v>15.75</v>
      </c>
      <c r="I62" s="144">
        <f>SUM(H33:H62)</f>
        <v>600.75</v>
      </c>
    </row>
  </sheetData>
  <mergeCells count="14">
    <mergeCell ref="M3:Q3"/>
    <mergeCell ref="V3:Z3"/>
    <mergeCell ref="M4:Q11"/>
    <mergeCell ref="V4:Z9"/>
    <mergeCell ref="K13:L13"/>
    <mergeCell ref="M13:O13"/>
    <mergeCell ref="P13:P14"/>
    <mergeCell ref="Q13:Q14"/>
    <mergeCell ref="Z13:Z14"/>
    <mergeCell ref="AA13:AA14"/>
    <mergeCell ref="R13:R14"/>
    <mergeCell ref="T13:U13"/>
    <mergeCell ref="V13:X13"/>
    <mergeCell ref="Y13:Y14"/>
  </mergeCells>
  <phoneticPr fontId="2"/>
  <pageMargins left="0.5" right="0.36" top="0.98399999999999999" bottom="0.98399999999999999" header="0.51200000000000001" footer="0.51200000000000001"/>
  <pageSetup paperSize="9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0"/>
  <dimension ref="A1:AA45"/>
  <sheetViews>
    <sheetView workbookViewId="0">
      <selection activeCell="I1" sqref="I1"/>
    </sheetView>
  </sheetViews>
  <sheetFormatPr defaultRowHeight="13.5"/>
  <cols>
    <col min="1" max="1" width="19" customWidth="1"/>
    <col min="2" max="2" width="29.875" bestFit="1" customWidth="1"/>
    <col min="3" max="3" width="4.25" customWidth="1"/>
    <col min="4" max="4" width="2.875" bestFit="1" customWidth="1"/>
    <col min="5" max="5" width="6" style="21" customWidth="1"/>
    <col min="6" max="6" width="6" customWidth="1"/>
    <col min="7" max="7" width="3.5" bestFit="1" customWidth="1"/>
    <col min="8" max="8" width="6" style="21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4" max="24" width="3.375" customWidth="1"/>
    <col min="25" max="25" width="5.25" bestFit="1" customWidth="1"/>
    <col min="26" max="26" width="12.875" customWidth="1"/>
    <col min="27" max="27" width="35.5" customWidth="1"/>
  </cols>
  <sheetData>
    <row r="1" spans="1:27" ht="27" customHeight="1" thickBot="1">
      <c r="A1" s="52" t="s">
        <v>113</v>
      </c>
    </row>
    <row r="2" spans="1:27" ht="13.5" customHeight="1" thickBot="1">
      <c r="A2" s="23" t="s">
        <v>1</v>
      </c>
      <c r="B2" s="24" t="s">
        <v>54</v>
      </c>
      <c r="C2" t="s">
        <v>2</v>
      </c>
      <c r="F2" t="s">
        <v>65</v>
      </c>
      <c r="J2" t="s">
        <v>3</v>
      </c>
      <c r="S2" t="s">
        <v>14</v>
      </c>
    </row>
    <row r="3" spans="1:27" ht="14.25" thickBot="1">
      <c r="A3" s="25"/>
      <c r="B3" s="54"/>
      <c r="D3" s="33" t="s">
        <v>15</v>
      </c>
      <c r="E3" s="34">
        <v>3.13</v>
      </c>
      <c r="F3" s="10"/>
      <c r="G3" s="33">
        <v>1</v>
      </c>
      <c r="H3" s="34">
        <v>13</v>
      </c>
      <c r="K3" s="38" t="s">
        <v>68</v>
      </c>
      <c r="L3" s="38" t="s">
        <v>70</v>
      </c>
      <c r="M3" s="213" t="s">
        <v>71</v>
      </c>
      <c r="N3" s="214"/>
      <c r="O3" s="214"/>
      <c r="P3" s="214"/>
      <c r="Q3" s="215"/>
      <c r="T3" s="38" t="s">
        <v>69</v>
      </c>
      <c r="U3" s="38" t="s">
        <v>120</v>
      </c>
      <c r="V3" s="216" t="s">
        <v>72</v>
      </c>
      <c r="W3" s="216"/>
      <c r="X3" s="216"/>
      <c r="Y3" s="216"/>
      <c r="Z3" s="216"/>
    </row>
    <row r="4" spans="1:27" ht="14.25" thickBot="1">
      <c r="A4" s="26"/>
      <c r="B4" s="22"/>
      <c r="D4" s="35" t="s">
        <v>16</v>
      </c>
      <c r="E4" s="36">
        <v>26.75</v>
      </c>
      <c r="F4" s="10"/>
      <c r="G4" s="35">
        <v>2</v>
      </c>
      <c r="H4" s="34">
        <v>15</v>
      </c>
      <c r="K4" s="38" t="s">
        <v>75</v>
      </c>
      <c r="L4" s="38" t="s">
        <v>176</v>
      </c>
      <c r="M4" s="217" t="s">
        <v>51</v>
      </c>
      <c r="N4" s="218"/>
      <c r="O4" s="218"/>
      <c r="P4" s="218"/>
      <c r="Q4" s="219"/>
      <c r="T4" s="38" t="s">
        <v>73</v>
      </c>
      <c r="U4" s="38" t="s">
        <v>184</v>
      </c>
      <c r="V4" s="217" t="s">
        <v>118</v>
      </c>
      <c r="W4" s="218"/>
      <c r="X4" s="218"/>
      <c r="Y4" s="218"/>
      <c r="Z4" s="218"/>
    </row>
    <row r="5" spans="1:27">
      <c r="A5" s="26"/>
      <c r="B5" s="19"/>
      <c r="D5" s="35" t="s">
        <v>17</v>
      </c>
      <c r="E5" s="36">
        <v>26.38</v>
      </c>
      <c r="F5" s="10"/>
      <c r="G5" s="35">
        <v>3</v>
      </c>
      <c r="H5" s="34">
        <v>28.5</v>
      </c>
      <c r="K5" s="38" t="s">
        <v>74</v>
      </c>
      <c r="L5" s="38" t="s">
        <v>177</v>
      </c>
      <c r="M5" s="220"/>
      <c r="N5" s="221"/>
      <c r="O5" s="221"/>
      <c r="P5" s="221"/>
      <c r="Q5" s="222"/>
      <c r="T5" s="38" t="s">
        <v>74</v>
      </c>
      <c r="U5" s="38" t="s">
        <v>177</v>
      </c>
      <c r="V5" s="220"/>
      <c r="W5" s="221"/>
      <c r="X5" s="221"/>
      <c r="Y5" s="221"/>
      <c r="Z5" s="221"/>
    </row>
    <row r="6" spans="1:27">
      <c r="A6" s="25" t="s">
        <v>52</v>
      </c>
      <c r="B6" s="29" t="s">
        <v>92</v>
      </c>
      <c r="D6" s="35" t="s">
        <v>18</v>
      </c>
      <c r="E6" s="36">
        <v>13.38</v>
      </c>
      <c r="F6" s="10"/>
      <c r="G6" s="35">
        <v>4</v>
      </c>
      <c r="H6" s="36">
        <v>27</v>
      </c>
      <c r="K6" s="38" t="s">
        <v>41</v>
      </c>
      <c r="L6" s="38" t="s">
        <v>178</v>
      </c>
      <c r="M6" s="220"/>
      <c r="N6" s="221"/>
      <c r="O6" s="221"/>
      <c r="P6" s="221"/>
      <c r="Q6" s="222"/>
      <c r="T6" s="38" t="s">
        <v>41</v>
      </c>
      <c r="U6" s="38" t="s">
        <v>178</v>
      </c>
      <c r="V6" s="220"/>
      <c r="W6" s="221"/>
      <c r="X6" s="221"/>
      <c r="Y6" s="221"/>
      <c r="Z6" s="221"/>
    </row>
    <row r="7" spans="1:27">
      <c r="A7" s="26" t="s">
        <v>53</v>
      </c>
      <c r="B7" s="19" t="s">
        <v>58</v>
      </c>
      <c r="D7" s="35" t="s">
        <v>19</v>
      </c>
      <c r="E7" s="36">
        <v>14</v>
      </c>
      <c r="F7" s="10"/>
      <c r="G7" s="35">
        <v>5</v>
      </c>
      <c r="H7" s="36">
        <v>21.75</v>
      </c>
      <c r="K7" s="38" t="s">
        <v>42</v>
      </c>
      <c r="L7" s="38" t="s">
        <v>179</v>
      </c>
      <c r="M7" s="220"/>
      <c r="N7" s="221"/>
      <c r="O7" s="221"/>
      <c r="P7" s="221"/>
      <c r="Q7" s="222"/>
      <c r="T7" s="38" t="s">
        <v>42</v>
      </c>
      <c r="U7" s="38" t="s">
        <v>185</v>
      </c>
      <c r="V7" s="220"/>
      <c r="W7" s="221"/>
      <c r="X7" s="221"/>
      <c r="Y7" s="221"/>
      <c r="Z7" s="221"/>
    </row>
    <row r="8" spans="1:27">
      <c r="A8" s="26" t="s">
        <v>61</v>
      </c>
      <c r="B8" s="19" t="s">
        <v>63</v>
      </c>
      <c r="D8" s="35" t="s">
        <v>20</v>
      </c>
      <c r="E8" s="36">
        <v>16.63</v>
      </c>
      <c r="F8" s="10"/>
      <c r="G8" s="35">
        <v>6</v>
      </c>
      <c r="H8" s="36">
        <v>15</v>
      </c>
      <c r="K8" s="38" t="s">
        <v>79</v>
      </c>
      <c r="L8" s="38" t="s">
        <v>180</v>
      </c>
      <c r="M8" s="223"/>
      <c r="N8" s="224"/>
      <c r="O8" s="224"/>
      <c r="P8" s="224"/>
      <c r="Q8" s="225"/>
      <c r="T8" s="38" t="s">
        <v>87</v>
      </c>
      <c r="U8" s="38" t="s">
        <v>186</v>
      </c>
      <c r="V8" s="223"/>
      <c r="W8" s="224"/>
      <c r="X8" s="224"/>
      <c r="Y8" s="224"/>
      <c r="Z8" s="224"/>
    </row>
    <row r="9" spans="1:27">
      <c r="A9" s="26" t="s">
        <v>62</v>
      </c>
      <c r="B9" s="19" t="s">
        <v>161</v>
      </c>
      <c r="D9" s="35" t="s">
        <v>21</v>
      </c>
      <c r="E9" s="36">
        <v>18</v>
      </c>
      <c r="F9" s="10"/>
      <c r="G9" s="35">
        <v>7</v>
      </c>
      <c r="H9" s="36">
        <v>15</v>
      </c>
      <c r="K9" s="38" t="s">
        <v>80</v>
      </c>
      <c r="L9" s="38" t="s">
        <v>181</v>
      </c>
      <c r="M9" s="223"/>
      <c r="N9" s="224"/>
      <c r="O9" s="224"/>
      <c r="P9" s="224"/>
      <c r="Q9" s="225"/>
      <c r="T9" s="38" t="s">
        <v>88</v>
      </c>
      <c r="U9" s="38" t="s">
        <v>187</v>
      </c>
      <c r="V9" s="223"/>
      <c r="W9" s="224"/>
      <c r="X9" s="224"/>
      <c r="Y9" s="224"/>
      <c r="Z9" s="224"/>
    </row>
    <row r="10" spans="1:27">
      <c r="A10" s="26" t="s">
        <v>59</v>
      </c>
      <c r="B10" s="19">
        <v>12</v>
      </c>
      <c r="D10" s="35" t="s">
        <v>22</v>
      </c>
      <c r="E10" s="36">
        <v>0</v>
      </c>
      <c r="F10" s="10"/>
      <c r="G10" s="35">
        <v>8</v>
      </c>
      <c r="H10" s="36">
        <v>15</v>
      </c>
      <c r="K10" s="38" t="s">
        <v>10</v>
      </c>
      <c r="L10" s="38" t="s">
        <v>182</v>
      </c>
      <c r="M10" s="223"/>
      <c r="N10" s="226"/>
      <c r="O10" s="226"/>
      <c r="P10" s="226"/>
      <c r="Q10" s="225"/>
      <c r="T10" s="38" t="s">
        <v>12</v>
      </c>
      <c r="U10" s="38" t="s">
        <v>188</v>
      </c>
      <c r="V10" s="235"/>
      <c r="W10" s="236"/>
      <c r="X10" s="236"/>
      <c r="Y10" s="236"/>
      <c r="Z10" s="236"/>
    </row>
    <row r="11" spans="1:27">
      <c r="A11" s="26" t="s">
        <v>55</v>
      </c>
      <c r="B11" s="19">
        <v>3</v>
      </c>
      <c r="D11" s="35" t="s">
        <v>23</v>
      </c>
      <c r="E11" s="36">
        <v>12.63</v>
      </c>
      <c r="F11" s="10"/>
      <c r="G11" s="35">
        <v>9</v>
      </c>
      <c r="H11" s="36">
        <v>15</v>
      </c>
      <c r="K11" s="38" t="s">
        <v>11</v>
      </c>
      <c r="L11" s="38" t="s">
        <v>183</v>
      </c>
      <c r="M11" s="227"/>
      <c r="N11" s="228"/>
      <c r="O11" s="228"/>
      <c r="P11" s="228"/>
      <c r="Q11" s="229"/>
      <c r="T11" s="38" t="s">
        <v>13</v>
      </c>
      <c r="U11" s="38" t="s">
        <v>189</v>
      </c>
      <c r="V11" s="235"/>
      <c r="W11" s="236"/>
      <c r="X11" s="236"/>
      <c r="Y11" s="236"/>
      <c r="Z11" s="236"/>
    </row>
    <row r="12" spans="1:27" ht="14.25" thickBot="1">
      <c r="A12" s="26" t="s">
        <v>56</v>
      </c>
      <c r="B12" s="19">
        <v>5</v>
      </c>
      <c r="D12" s="35" t="s">
        <v>24</v>
      </c>
      <c r="E12" s="36">
        <v>24.63</v>
      </c>
      <c r="F12" s="10"/>
      <c r="G12" s="35">
        <v>10</v>
      </c>
      <c r="H12" s="36">
        <v>15</v>
      </c>
      <c r="K12" t="s">
        <v>67</v>
      </c>
      <c r="T12" t="s">
        <v>89</v>
      </c>
    </row>
    <row r="13" spans="1:27" ht="27.75" customHeight="1">
      <c r="A13" s="27" t="s">
        <v>57</v>
      </c>
      <c r="B13" s="31">
        <v>2</v>
      </c>
      <c r="D13" s="35" t="s">
        <v>25</v>
      </c>
      <c r="E13" s="36">
        <v>3</v>
      </c>
      <c r="F13" s="10"/>
      <c r="G13" s="35">
        <v>11</v>
      </c>
      <c r="H13" s="36">
        <v>15</v>
      </c>
      <c r="K13" s="206" t="s">
        <v>114</v>
      </c>
      <c r="L13" s="207"/>
      <c r="M13" s="208" t="s">
        <v>115</v>
      </c>
      <c r="N13" s="209"/>
      <c r="O13" s="210"/>
      <c r="P13" s="211" t="s">
        <v>45</v>
      </c>
      <c r="Q13" s="232" t="s">
        <v>49</v>
      </c>
      <c r="R13" s="203" t="s">
        <v>50</v>
      </c>
      <c r="T13" s="206" t="s">
        <v>114</v>
      </c>
      <c r="U13" s="207"/>
      <c r="V13" s="208" t="s">
        <v>115</v>
      </c>
      <c r="W13" s="209"/>
      <c r="X13" s="210"/>
      <c r="Y13" s="211" t="s">
        <v>45</v>
      </c>
      <c r="Z13" s="232" t="s">
        <v>49</v>
      </c>
      <c r="AA13" s="203" t="s">
        <v>50</v>
      </c>
    </row>
    <row r="14" spans="1:27" ht="14.25" thickBot="1">
      <c r="A14" s="26" t="s">
        <v>84</v>
      </c>
      <c r="B14" s="19">
        <v>1</v>
      </c>
      <c r="D14" s="35" t="s">
        <v>26</v>
      </c>
      <c r="E14" s="36">
        <v>0.31</v>
      </c>
      <c r="F14" s="10"/>
      <c r="G14" s="35">
        <v>12</v>
      </c>
      <c r="H14" s="36">
        <v>15</v>
      </c>
      <c r="K14" s="47" t="s">
        <v>0</v>
      </c>
      <c r="L14" s="48"/>
      <c r="M14" s="47" t="s">
        <v>0</v>
      </c>
      <c r="N14" s="49"/>
      <c r="O14" s="48" t="s">
        <v>64</v>
      </c>
      <c r="P14" s="231"/>
      <c r="Q14" s="233"/>
      <c r="R14" s="205"/>
      <c r="T14" s="50" t="s">
        <v>0</v>
      </c>
      <c r="U14" s="51" t="s">
        <v>64</v>
      </c>
      <c r="V14" s="47" t="s">
        <v>0</v>
      </c>
      <c r="W14" s="49"/>
      <c r="X14" s="48" t="s">
        <v>64</v>
      </c>
      <c r="Y14" s="212"/>
      <c r="Z14" s="234"/>
      <c r="AA14" s="204"/>
    </row>
    <row r="15" spans="1:27" ht="14.25" thickBot="1">
      <c r="A15" s="28" t="s">
        <v>85</v>
      </c>
      <c r="B15" s="32">
        <v>0</v>
      </c>
      <c r="D15" s="35" t="s">
        <v>27</v>
      </c>
      <c r="E15" s="36">
        <v>1.25</v>
      </c>
      <c r="F15" s="10"/>
      <c r="G15" s="35">
        <v>13</v>
      </c>
      <c r="H15" s="36">
        <v>15</v>
      </c>
      <c r="T15" s="8"/>
      <c r="U15" s="39"/>
      <c r="V15" s="8"/>
      <c r="W15" s="11"/>
      <c r="X15" s="6"/>
      <c r="Y15" s="7"/>
      <c r="Z15" s="2"/>
      <c r="AA15" s="9"/>
    </row>
    <row r="16" spans="1:27">
      <c r="D16" s="35" t="s">
        <v>28</v>
      </c>
      <c r="E16" s="36">
        <v>14.75</v>
      </c>
      <c r="F16" s="10"/>
      <c r="G16" s="35">
        <v>14</v>
      </c>
      <c r="H16" s="36">
        <v>15</v>
      </c>
    </row>
    <row r="17" spans="4:8">
      <c r="D17" s="35" t="s">
        <v>29</v>
      </c>
      <c r="E17" s="36">
        <v>1.25</v>
      </c>
      <c r="F17" s="10"/>
      <c r="G17" s="35">
        <v>15</v>
      </c>
      <c r="H17" s="36">
        <v>15</v>
      </c>
    </row>
    <row r="18" spans="4:8">
      <c r="D18" s="35" t="s">
        <v>30</v>
      </c>
      <c r="E18" s="36">
        <v>0.31</v>
      </c>
      <c r="F18" s="10"/>
      <c r="G18" s="35">
        <v>16</v>
      </c>
      <c r="H18" s="36">
        <v>15</v>
      </c>
    </row>
    <row r="19" spans="4:8">
      <c r="D19" s="35" t="s">
        <v>31</v>
      </c>
      <c r="E19" s="36">
        <v>17.63</v>
      </c>
      <c r="F19" s="10"/>
      <c r="G19" s="35">
        <v>17</v>
      </c>
      <c r="H19" s="36">
        <v>15</v>
      </c>
    </row>
    <row r="20" spans="4:8">
      <c r="D20" s="35" t="s">
        <v>32</v>
      </c>
      <c r="E20" s="36">
        <v>1.5</v>
      </c>
      <c r="F20" s="10"/>
      <c r="G20" s="35">
        <v>18</v>
      </c>
      <c r="H20" s="36">
        <v>15</v>
      </c>
    </row>
    <row r="21" spans="4:8" ht="29.25" customHeight="1">
      <c r="D21" s="35" t="s">
        <v>33</v>
      </c>
      <c r="E21" s="36">
        <v>0.77</v>
      </c>
      <c r="F21" s="10"/>
      <c r="G21" s="35">
        <v>19</v>
      </c>
      <c r="H21" s="36">
        <v>15</v>
      </c>
    </row>
    <row r="22" spans="4:8" ht="27.75" customHeight="1">
      <c r="D22" s="35" t="s">
        <v>34</v>
      </c>
      <c r="E22" s="36">
        <v>4.75</v>
      </c>
      <c r="F22" s="10"/>
      <c r="G22" s="35">
        <v>20</v>
      </c>
      <c r="H22" s="36">
        <v>15</v>
      </c>
    </row>
    <row r="23" spans="4:8">
      <c r="D23" s="35" t="s">
        <v>35</v>
      </c>
      <c r="E23" s="36">
        <v>1.63</v>
      </c>
      <c r="F23" s="10"/>
      <c r="G23" s="35">
        <v>21</v>
      </c>
      <c r="H23" s="36">
        <v>15</v>
      </c>
    </row>
    <row r="24" spans="4:8">
      <c r="D24" s="35" t="s">
        <v>36</v>
      </c>
      <c r="E24" s="36">
        <v>5.25</v>
      </c>
      <c r="F24" s="10"/>
      <c r="G24" s="35">
        <v>22</v>
      </c>
      <c r="H24" s="36">
        <v>15</v>
      </c>
    </row>
    <row r="25" spans="4:8">
      <c r="D25" s="35" t="s">
        <v>40</v>
      </c>
      <c r="E25" s="36"/>
      <c r="F25" s="10"/>
      <c r="G25" s="35">
        <v>23</v>
      </c>
      <c r="H25" s="36">
        <v>15</v>
      </c>
    </row>
    <row r="26" spans="4:8">
      <c r="D26" s="35" t="s">
        <v>37</v>
      </c>
      <c r="E26" s="36"/>
      <c r="F26" s="10"/>
      <c r="G26" s="35">
        <v>24</v>
      </c>
      <c r="H26" s="36">
        <v>15</v>
      </c>
    </row>
    <row r="27" spans="4:8">
      <c r="D27" s="35" t="s">
        <v>38</v>
      </c>
      <c r="E27" s="36"/>
      <c r="F27" s="10"/>
      <c r="G27" s="35">
        <v>25</v>
      </c>
      <c r="H27" s="36">
        <v>15</v>
      </c>
    </row>
    <row r="28" spans="4:8" ht="28.5" customHeight="1">
      <c r="G28" s="35">
        <v>26</v>
      </c>
      <c r="H28" s="36">
        <v>15</v>
      </c>
    </row>
    <row r="29" spans="4:8">
      <c r="G29" s="35">
        <v>27</v>
      </c>
      <c r="H29" s="36">
        <v>15</v>
      </c>
    </row>
    <row r="30" spans="4:8">
      <c r="G30" s="35">
        <v>28</v>
      </c>
      <c r="H30" s="36">
        <v>15</v>
      </c>
    </row>
    <row r="31" spans="4:8">
      <c r="G31" s="35">
        <v>29</v>
      </c>
      <c r="H31" s="36">
        <v>15</v>
      </c>
    </row>
    <row r="32" spans="4:8" ht="28.5" customHeight="1">
      <c r="G32" s="35">
        <v>30</v>
      </c>
      <c r="H32" s="36">
        <v>15</v>
      </c>
    </row>
    <row r="33" spans="7:8" ht="27.75" customHeight="1">
      <c r="G33" s="35">
        <v>31</v>
      </c>
      <c r="H33" s="36">
        <v>15</v>
      </c>
    </row>
    <row r="34" spans="7:8" ht="14.25" thickBot="1">
      <c r="G34" s="37">
        <v>32</v>
      </c>
      <c r="H34" s="36">
        <v>15</v>
      </c>
    </row>
    <row r="35" spans="7:8">
      <c r="G35" s="35">
        <v>33</v>
      </c>
      <c r="H35" s="36">
        <v>15</v>
      </c>
    </row>
    <row r="36" spans="7:8">
      <c r="G36" s="71">
        <v>34</v>
      </c>
      <c r="H36" s="21">
        <v>15</v>
      </c>
    </row>
    <row r="37" spans="7:8">
      <c r="G37" s="71">
        <v>35</v>
      </c>
      <c r="H37" s="21">
        <v>15</v>
      </c>
    </row>
    <row r="38" spans="7:8">
      <c r="G38" s="71">
        <v>36</v>
      </c>
      <c r="H38" s="21">
        <v>15</v>
      </c>
    </row>
    <row r="39" spans="7:8">
      <c r="G39" s="71">
        <v>37</v>
      </c>
      <c r="H39" s="21">
        <v>15</v>
      </c>
    </row>
    <row r="40" spans="7:8" ht="26.25" customHeight="1">
      <c r="G40" s="71">
        <v>38</v>
      </c>
      <c r="H40" s="21">
        <v>15</v>
      </c>
    </row>
    <row r="41" spans="7:8">
      <c r="G41" s="71">
        <v>39</v>
      </c>
      <c r="H41" s="21">
        <v>15</v>
      </c>
    </row>
    <row r="42" spans="7:8">
      <c r="G42" s="71">
        <v>40</v>
      </c>
      <c r="H42" s="21">
        <v>15</v>
      </c>
    </row>
    <row r="43" spans="7:8">
      <c r="H43" s="21">
        <v>15</v>
      </c>
    </row>
    <row r="44" spans="7:8">
      <c r="H44" s="21">
        <v>12.75</v>
      </c>
    </row>
    <row r="45" spans="7:8">
      <c r="H45" s="21">
        <v>14.25</v>
      </c>
    </row>
  </sheetData>
  <mergeCells count="14">
    <mergeCell ref="K13:L13"/>
    <mergeCell ref="P13:P14"/>
    <mergeCell ref="Q13:Q14"/>
    <mergeCell ref="AA13:AA14"/>
    <mergeCell ref="V3:Z3"/>
    <mergeCell ref="R13:R14"/>
    <mergeCell ref="T13:U13"/>
    <mergeCell ref="Y13:Y14"/>
    <mergeCell ref="M3:Q3"/>
    <mergeCell ref="Z13:Z14"/>
    <mergeCell ref="M13:O13"/>
    <mergeCell ref="M4:Q11"/>
    <mergeCell ref="V4:Z11"/>
    <mergeCell ref="V13:X13"/>
  </mergeCells>
  <phoneticPr fontId="2"/>
  <pageMargins left="0.35433070866141736" right="0.27559055118110237" top="0.96" bottom="0.51181102362204722" header="0.23622047244094491" footer="0.51181102362204722"/>
  <pageSetup paperSize="9" scale="5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1"/>
  <dimension ref="A1:AB47"/>
  <sheetViews>
    <sheetView zoomScaleNormal="100" workbookViewId="0">
      <selection activeCell="I1" sqref="I1"/>
    </sheetView>
  </sheetViews>
  <sheetFormatPr defaultRowHeight="13.5"/>
  <cols>
    <col min="1" max="1" width="19" customWidth="1"/>
    <col min="2" max="2" width="30" bestFit="1" customWidth="1"/>
    <col min="3" max="3" width="4.25" customWidth="1"/>
    <col min="4" max="4" width="2.875" bestFit="1" customWidth="1"/>
    <col min="5" max="5" width="6" style="21" customWidth="1"/>
    <col min="6" max="6" width="6" customWidth="1"/>
    <col min="7" max="7" width="4.5" bestFit="1" customWidth="1"/>
    <col min="8" max="8" width="6" style="21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3" max="23" width="6" customWidth="1"/>
    <col min="24" max="24" width="3.375" customWidth="1"/>
    <col min="25" max="25" width="5.25" bestFit="1" customWidth="1"/>
    <col min="26" max="26" width="17.125" customWidth="1"/>
    <col min="27" max="27" width="33.625" customWidth="1"/>
    <col min="29" max="29" width="10.125" customWidth="1"/>
  </cols>
  <sheetData>
    <row r="1" spans="1:27" ht="24" customHeight="1" thickBot="1">
      <c r="A1" t="s">
        <v>60</v>
      </c>
    </row>
    <row r="2" spans="1:27" ht="13.5" customHeight="1" thickBot="1">
      <c r="A2" s="46" t="s">
        <v>112</v>
      </c>
      <c r="B2" s="24" t="s">
        <v>54</v>
      </c>
      <c r="C2" t="s">
        <v>2</v>
      </c>
      <c r="F2" t="s">
        <v>65</v>
      </c>
      <c r="J2" t="s">
        <v>3</v>
      </c>
      <c r="S2" t="s">
        <v>14</v>
      </c>
    </row>
    <row r="3" spans="1:27">
      <c r="A3" s="25"/>
      <c r="B3" s="54"/>
      <c r="D3" s="40" t="s">
        <v>70</v>
      </c>
      <c r="E3" s="41">
        <v>1.63</v>
      </c>
      <c r="F3" s="10"/>
      <c r="G3" s="89">
        <v>1</v>
      </c>
      <c r="H3" s="90">
        <v>4.5</v>
      </c>
      <c r="K3" s="38" t="s">
        <v>68</v>
      </c>
      <c r="L3" s="38" t="s">
        <v>70</v>
      </c>
      <c r="M3" s="213" t="s">
        <v>71</v>
      </c>
      <c r="N3" s="214"/>
      <c r="O3" s="214"/>
      <c r="P3" s="214"/>
      <c r="Q3" s="215"/>
      <c r="T3" s="38" t="s">
        <v>69</v>
      </c>
      <c r="U3" s="38" t="s">
        <v>119</v>
      </c>
      <c r="V3" s="216" t="s">
        <v>72</v>
      </c>
      <c r="W3" s="216"/>
      <c r="X3" s="216"/>
      <c r="Y3" s="216"/>
      <c r="Z3" s="216"/>
    </row>
    <row r="4" spans="1:27">
      <c r="A4" s="26"/>
      <c r="B4" s="22"/>
      <c r="D4" s="42" t="s">
        <v>16</v>
      </c>
      <c r="E4" s="43">
        <v>26</v>
      </c>
      <c r="F4" s="10"/>
      <c r="G4" s="38">
        <v>2</v>
      </c>
      <c r="H4" s="91">
        <v>20.25</v>
      </c>
      <c r="K4" s="38" t="s">
        <v>75</v>
      </c>
      <c r="L4" s="38" t="s">
        <v>134</v>
      </c>
      <c r="M4" s="217" t="s">
        <v>51</v>
      </c>
      <c r="N4" s="218"/>
      <c r="O4" s="218"/>
      <c r="P4" s="218"/>
      <c r="Q4" s="219"/>
      <c r="T4" s="38" t="s">
        <v>73</v>
      </c>
      <c r="U4" s="38" t="s">
        <v>129</v>
      </c>
      <c r="V4" s="217" t="s">
        <v>118</v>
      </c>
      <c r="W4" s="218"/>
      <c r="X4" s="218"/>
      <c r="Y4" s="218"/>
      <c r="Z4" s="218"/>
    </row>
    <row r="5" spans="1:27">
      <c r="A5" s="26"/>
      <c r="B5" s="19"/>
      <c r="D5" s="42" t="s">
        <v>98</v>
      </c>
      <c r="E5" s="43">
        <v>28.5</v>
      </c>
      <c r="F5" s="10"/>
      <c r="G5" s="38">
        <v>3</v>
      </c>
      <c r="H5" s="91">
        <v>13</v>
      </c>
      <c r="K5" s="38" t="s">
        <v>74</v>
      </c>
      <c r="L5" s="38" t="s">
        <v>94</v>
      </c>
      <c r="M5" s="220"/>
      <c r="N5" s="221"/>
      <c r="O5" s="221"/>
      <c r="P5" s="221"/>
      <c r="Q5" s="222"/>
      <c r="T5" s="38" t="s">
        <v>74</v>
      </c>
      <c r="U5" s="38" t="s">
        <v>130</v>
      </c>
      <c r="V5" s="220"/>
      <c r="W5" s="221"/>
      <c r="X5" s="221"/>
      <c r="Y5" s="221"/>
      <c r="Z5" s="221"/>
    </row>
    <row r="6" spans="1:27">
      <c r="A6" s="25" t="s">
        <v>52</v>
      </c>
      <c r="B6" s="29" t="s">
        <v>93</v>
      </c>
      <c r="D6" s="42" t="s">
        <v>99</v>
      </c>
      <c r="E6" s="43">
        <v>6</v>
      </c>
      <c r="F6" s="10"/>
      <c r="G6" s="38">
        <v>4</v>
      </c>
      <c r="H6" s="91">
        <v>15</v>
      </c>
      <c r="K6" s="38" t="s">
        <v>41</v>
      </c>
      <c r="L6" s="38" t="s">
        <v>83</v>
      </c>
      <c r="M6" s="220"/>
      <c r="N6" s="221"/>
      <c r="O6" s="221"/>
      <c r="P6" s="221"/>
      <c r="Q6" s="222"/>
      <c r="T6" s="38" t="s">
        <v>41</v>
      </c>
      <c r="U6" s="38" t="s">
        <v>135</v>
      </c>
      <c r="V6" s="220"/>
      <c r="W6" s="221"/>
      <c r="X6" s="221"/>
      <c r="Y6" s="221"/>
      <c r="Z6" s="221"/>
    </row>
    <row r="7" spans="1:27">
      <c r="A7" s="26" t="s">
        <v>53</v>
      </c>
      <c r="B7" s="19" t="s">
        <v>78</v>
      </c>
      <c r="D7" s="42" t="s">
        <v>48</v>
      </c>
      <c r="E7" s="43">
        <v>14</v>
      </c>
      <c r="F7" s="10"/>
      <c r="G7" s="38">
        <v>5</v>
      </c>
      <c r="H7" s="91">
        <v>15</v>
      </c>
      <c r="K7" s="38" t="s">
        <v>42</v>
      </c>
      <c r="L7" s="38" t="s">
        <v>127</v>
      </c>
      <c r="M7" s="220"/>
      <c r="N7" s="221"/>
      <c r="O7" s="221"/>
      <c r="P7" s="221"/>
      <c r="Q7" s="222"/>
      <c r="T7" s="38" t="s">
        <v>42</v>
      </c>
      <c r="U7" s="38" t="s">
        <v>136</v>
      </c>
      <c r="V7" s="220"/>
      <c r="W7" s="221"/>
      <c r="X7" s="221"/>
      <c r="Y7" s="221"/>
      <c r="Z7" s="221"/>
    </row>
    <row r="8" spans="1:27">
      <c r="A8" s="26" t="s">
        <v>61</v>
      </c>
      <c r="B8" s="19" t="s">
        <v>63</v>
      </c>
      <c r="D8" s="42" t="s">
        <v>82</v>
      </c>
      <c r="E8" s="43">
        <v>14</v>
      </c>
      <c r="F8" s="10"/>
      <c r="G8" s="38">
        <v>6</v>
      </c>
      <c r="H8" s="91">
        <v>6</v>
      </c>
      <c r="K8" s="38" t="s">
        <v>79</v>
      </c>
      <c r="L8" s="38" t="s">
        <v>103</v>
      </c>
      <c r="M8" s="223"/>
      <c r="N8" s="224"/>
      <c r="O8" s="224"/>
      <c r="P8" s="224"/>
      <c r="Q8" s="225"/>
      <c r="T8" s="38" t="s">
        <v>87</v>
      </c>
      <c r="U8" s="38" t="s">
        <v>131</v>
      </c>
      <c r="V8" s="223"/>
      <c r="W8" s="224"/>
      <c r="X8" s="224"/>
      <c r="Y8" s="224"/>
      <c r="Z8" s="224"/>
    </row>
    <row r="9" spans="1:27">
      <c r="A9" s="26" t="s">
        <v>62</v>
      </c>
      <c r="B9" s="72" t="s">
        <v>162</v>
      </c>
      <c r="D9" s="42" t="s">
        <v>100</v>
      </c>
      <c r="E9" s="43">
        <v>18</v>
      </c>
      <c r="F9" s="10"/>
      <c r="G9" s="38">
        <v>7</v>
      </c>
      <c r="H9" s="91">
        <v>21.75</v>
      </c>
      <c r="K9" s="38" t="s">
        <v>80</v>
      </c>
      <c r="L9" s="38" t="s">
        <v>128</v>
      </c>
      <c r="M9" s="223"/>
      <c r="N9" s="224"/>
      <c r="O9" s="224"/>
      <c r="P9" s="224"/>
      <c r="Q9" s="225"/>
      <c r="T9" s="38" t="s">
        <v>88</v>
      </c>
      <c r="U9" s="38" t="s">
        <v>132</v>
      </c>
      <c r="V9" s="223"/>
      <c r="W9" s="224"/>
      <c r="X9" s="224"/>
      <c r="Y9" s="224"/>
      <c r="Z9" s="224"/>
    </row>
    <row r="10" spans="1:27">
      <c r="A10" s="26" t="s">
        <v>59</v>
      </c>
      <c r="B10" s="72">
        <v>12</v>
      </c>
      <c r="D10" s="42" t="s">
        <v>81</v>
      </c>
      <c r="E10" s="43">
        <v>0</v>
      </c>
      <c r="F10" s="10"/>
      <c r="G10" s="38">
        <v>8</v>
      </c>
      <c r="H10" s="91">
        <v>15</v>
      </c>
      <c r="K10" s="38" t="s">
        <v>10</v>
      </c>
      <c r="L10" s="38" t="s">
        <v>82</v>
      </c>
      <c r="M10" s="223"/>
      <c r="N10" s="224"/>
      <c r="O10" s="224"/>
      <c r="P10" s="224"/>
      <c r="Q10" s="225"/>
      <c r="T10" s="38"/>
      <c r="U10" s="38" t="s">
        <v>133</v>
      </c>
      <c r="V10" s="235"/>
      <c r="W10" s="236"/>
      <c r="X10" s="236"/>
      <c r="Y10" s="236"/>
      <c r="Z10" s="236"/>
    </row>
    <row r="11" spans="1:27">
      <c r="A11" s="26" t="s">
        <v>55</v>
      </c>
      <c r="B11" s="19">
        <v>3</v>
      </c>
      <c r="D11" s="42" t="s">
        <v>101</v>
      </c>
      <c r="E11" s="43">
        <v>8</v>
      </c>
      <c r="F11" s="10"/>
      <c r="G11" s="38">
        <v>9</v>
      </c>
      <c r="H11" s="91">
        <v>15</v>
      </c>
      <c r="K11" s="38" t="s">
        <v>11</v>
      </c>
      <c r="L11" s="38" t="s">
        <v>95</v>
      </c>
      <c r="M11" s="227"/>
      <c r="N11" s="228"/>
      <c r="O11" s="228"/>
      <c r="P11" s="228"/>
      <c r="Q11" s="229"/>
      <c r="T11" s="38"/>
      <c r="U11" s="38" t="s">
        <v>137</v>
      </c>
      <c r="V11" s="235"/>
      <c r="W11" s="236"/>
      <c r="X11" s="236"/>
      <c r="Y11" s="236"/>
      <c r="Z11" s="236"/>
    </row>
    <row r="12" spans="1:27" ht="14.25" thickBot="1">
      <c r="A12" s="26" t="s">
        <v>56</v>
      </c>
      <c r="B12" s="19">
        <v>5</v>
      </c>
      <c r="D12" s="42" t="s">
        <v>76</v>
      </c>
      <c r="E12" s="43">
        <v>17.25</v>
      </c>
      <c r="F12" s="10"/>
      <c r="G12" s="38">
        <v>10</v>
      </c>
      <c r="H12" s="91">
        <v>15</v>
      </c>
      <c r="K12" t="s">
        <v>67</v>
      </c>
      <c r="T12" t="s">
        <v>89</v>
      </c>
    </row>
    <row r="13" spans="1:27" ht="27.75" customHeight="1">
      <c r="A13" s="27" t="s">
        <v>57</v>
      </c>
      <c r="B13" s="31">
        <v>2</v>
      </c>
      <c r="D13" s="42" t="s">
        <v>102</v>
      </c>
      <c r="E13" s="43">
        <v>1</v>
      </c>
      <c r="F13" s="10"/>
      <c r="G13" s="38">
        <v>11</v>
      </c>
      <c r="H13" s="91">
        <v>15</v>
      </c>
      <c r="K13" s="206" t="s">
        <v>114</v>
      </c>
      <c r="L13" s="237"/>
      <c r="M13" s="208" t="s">
        <v>115</v>
      </c>
      <c r="N13" s="209"/>
      <c r="O13" s="210"/>
      <c r="P13" s="211" t="s">
        <v>45</v>
      </c>
      <c r="Q13" s="232" t="s">
        <v>49</v>
      </c>
      <c r="R13" s="203" t="s">
        <v>50</v>
      </c>
      <c r="T13" s="206" t="s">
        <v>114</v>
      </c>
      <c r="U13" s="207"/>
      <c r="V13" s="208" t="s">
        <v>115</v>
      </c>
      <c r="W13" s="209"/>
      <c r="X13" s="210"/>
      <c r="Y13" s="211" t="s">
        <v>45</v>
      </c>
      <c r="Z13" s="232" t="s">
        <v>49</v>
      </c>
      <c r="AA13" s="203" t="s">
        <v>50</v>
      </c>
    </row>
    <row r="14" spans="1:27" ht="14.25" thickBot="1">
      <c r="A14" s="26" t="s">
        <v>84</v>
      </c>
      <c r="B14" s="19">
        <v>2</v>
      </c>
      <c r="D14" s="42" t="s">
        <v>103</v>
      </c>
      <c r="E14" s="43">
        <v>0.31</v>
      </c>
      <c r="F14" s="10"/>
      <c r="G14" s="38">
        <v>12</v>
      </c>
      <c r="H14" s="91">
        <v>15</v>
      </c>
      <c r="K14" s="50" t="s">
        <v>0</v>
      </c>
      <c r="L14" s="53"/>
      <c r="M14" s="50" t="s">
        <v>0</v>
      </c>
      <c r="N14" s="53"/>
      <c r="O14" s="51" t="s">
        <v>64</v>
      </c>
      <c r="P14" s="212"/>
      <c r="Q14" s="234"/>
      <c r="R14" s="204"/>
      <c r="T14" s="50" t="s">
        <v>0</v>
      </c>
      <c r="U14" s="51" t="s">
        <v>77</v>
      </c>
      <c r="V14" s="47" t="s">
        <v>0</v>
      </c>
      <c r="W14" s="49"/>
      <c r="X14" s="48" t="s">
        <v>64</v>
      </c>
      <c r="Y14" s="212"/>
      <c r="Z14" s="234"/>
      <c r="AA14" s="204"/>
    </row>
    <row r="15" spans="1:27" ht="14.25" thickBot="1">
      <c r="A15" s="28" t="s">
        <v>85</v>
      </c>
      <c r="B15" s="32">
        <v>1</v>
      </c>
      <c r="D15" s="42" t="s">
        <v>104</v>
      </c>
      <c r="E15" s="43">
        <v>1.25</v>
      </c>
      <c r="F15" s="10"/>
      <c r="G15" s="38">
        <v>13</v>
      </c>
      <c r="H15" s="91">
        <v>15</v>
      </c>
    </row>
    <row r="16" spans="1:27">
      <c r="D16" s="42" t="s">
        <v>83</v>
      </c>
      <c r="E16" s="43">
        <v>14.75</v>
      </c>
      <c r="F16" s="10"/>
      <c r="G16" s="38">
        <v>14</v>
      </c>
      <c r="H16" s="91">
        <v>15</v>
      </c>
    </row>
    <row r="17" spans="2:8">
      <c r="B17" s="10"/>
      <c r="D17" s="42" t="s">
        <v>105</v>
      </c>
      <c r="E17" s="43">
        <v>1.25</v>
      </c>
      <c r="F17" s="10"/>
      <c r="G17" s="38">
        <v>15</v>
      </c>
      <c r="H17" s="91">
        <v>15</v>
      </c>
    </row>
    <row r="18" spans="2:8">
      <c r="B18" s="10"/>
      <c r="D18" s="42" t="s">
        <v>96</v>
      </c>
      <c r="E18" s="43">
        <v>0.31</v>
      </c>
      <c r="F18" s="10"/>
      <c r="G18" s="38">
        <v>16</v>
      </c>
      <c r="H18" s="91">
        <v>15</v>
      </c>
    </row>
    <row r="19" spans="2:8">
      <c r="D19" s="42" t="s">
        <v>44</v>
      </c>
      <c r="E19" s="43">
        <v>17.63</v>
      </c>
      <c r="F19" s="10"/>
      <c r="G19" s="38">
        <v>17</v>
      </c>
      <c r="H19" s="91">
        <v>15</v>
      </c>
    </row>
    <row r="20" spans="2:8">
      <c r="D20" s="42" t="s">
        <v>94</v>
      </c>
      <c r="E20" s="43">
        <v>1.5</v>
      </c>
      <c r="F20" s="10"/>
      <c r="G20" s="38">
        <v>18</v>
      </c>
      <c r="H20" s="91">
        <v>15</v>
      </c>
    </row>
    <row r="21" spans="2:8" ht="29.25" customHeight="1">
      <c r="D21" s="42" t="s">
        <v>106</v>
      </c>
      <c r="E21" s="43">
        <v>0.77</v>
      </c>
      <c r="F21" s="10"/>
      <c r="G21" s="38">
        <v>19</v>
      </c>
      <c r="H21" s="91">
        <v>15</v>
      </c>
    </row>
    <row r="22" spans="2:8" ht="27.75" customHeight="1">
      <c r="D22" s="42" t="s">
        <v>107</v>
      </c>
      <c r="E22" s="43">
        <v>4.75</v>
      </c>
      <c r="F22" s="10"/>
      <c r="G22" s="38">
        <v>20</v>
      </c>
      <c r="H22" s="91">
        <v>15</v>
      </c>
    </row>
    <row r="23" spans="2:8">
      <c r="D23" s="42" t="s">
        <v>108</v>
      </c>
      <c r="E23" s="43">
        <v>1.63</v>
      </c>
      <c r="F23" s="10"/>
      <c r="G23" s="38">
        <v>21</v>
      </c>
      <c r="H23" s="91">
        <v>15</v>
      </c>
    </row>
    <row r="24" spans="2:8" ht="26.25" customHeight="1">
      <c r="D24" s="42" t="s">
        <v>97</v>
      </c>
      <c r="E24" s="43">
        <v>5.25</v>
      </c>
      <c r="F24" s="10"/>
      <c r="G24" s="38">
        <v>22</v>
      </c>
      <c r="H24" s="91">
        <v>15</v>
      </c>
    </row>
    <row r="25" spans="2:8">
      <c r="D25" s="42" t="s">
        <v>95</v>
      </c>
      <c r="E25" s="43"/>
      <c r="F25" s="10"/>
      <c r="G25" s="38">
        <v>23</v>
      </c>
      <c r="H25" s="91">
        <v>15</v>
      </c>
    </row>
    <row r="26" spans="2:8">
      <c r="D26" s="42" t="s">
        <v>109</v>
      </c>
      <c r="E26" s="43"/>
      <c r="F26" s="10"/>
      <c r="G26" s="38">
        <v>24</v>
      </c>
      <c r="H26" s="91">
        <v>15</v>
      </c>
    </row>
    <row r="27" spans="2:8">
      <c r="D27" s="42" t="s">
        <v>110</v>
      </c>
      <c r="E27" s="43"/>
      <c r="F27" s="10"/>
      <c r="G27" s="38">
        <v>25</v>
      </c>
      <c r="H27" s="91">
        <v>15</v>
      </c>
    </row>
    <row r="28" spans="2:8" ht="14.25" thickBot="1">
      <c r="D28" s="44" t="s">
        <v>111</v>
      </c>
      <c r="E28" s="45"/>
      <c r="F28" s="10"/>
      <c r="G28" s="38">
        <v>26</v>
      </c>
      <c r="H28" s="91">
        <v>15</v>
      </c>
    </row>
    <row r="29" spans="2:8" ht="27" customHeight="1">
      <c r="G29" s="38">
        <v>27</v>
      </c>
      <c r="H29" s="91">
        <v>15</v>
      </c>
    </row>
    <row r="30" spans="2:8">
      <c r="G30" s="38">
        <v>28</v>
      </c>
      <c r="H30" s="91">
        <v>15</v>
      </c>
    </row>
    <row r="31" spans="2:8">
      <c r="G31" s="38">
        <v>31</v>
      </c>
      <c r="H31" s="91">
        <v>15</v>
      </c>
    </row>
    <row r="32" spans="2:8">
      <c r="G32" s="38">
        <v>32</v>
      </c>
      <c r="H32" s="91">
        <v>15</v>
      </c>
    </row>
    <row r="33" spans="7:28">
      <c r="G33" s="38">
        <v>33</v>
      </c>
      <c r="H33" s="91">
        <v>15</v>
      </c>
    </row>
    <row r="34" spans="7:28">
      <c r="G34" s="38">
        <v>34</v>
      </c>
      <c r="H34" s="91">
        <v>15</v>
      </c>
    </row>
    <row r="35" spans="7:28">
      <c r="G35" s="38">
        <v>35</v>
      </c>
      <c r="H35" s="91">
        <v>15</v>
      </c>
    </row>
    <row r="36" spans="7:28">
      <c r="G36" s="38">
        <v>36</v>
      </c>
      <c r="H36" s="91">
        <v>15</v>
      </c>
      <c r="AB36" s="18"/>
    </row>
    <row r="37" spans="7:28">
      <c r="G37" s="38">
        <v>37</v>
      </c>
      <c r="H37" s="91">
        <v>15</v>
      </c>
    </row>
    <row r="38" spans="7:28" ht="26.25" customHeight="1">
      <c r="G38" s="38">
        <v>38</v>
      </c>
      <c r="H38" s="91">
        <v>15</v>
      </c>
    </row>
    <row r="39" spans="7:28" ht="26.25" customHeight="1">
      <c r="G39" s="38">
        <v>39</v>
      </c>
      <c r="H39" s="91">
        <v>15</v>
      </c>
    </row>
    <row r="40" spans="7:28" ht="27" customHeight="1">
      <c r="G40" s="38">
        <v>40</v>
      </c>
      <c r="H40" s="91">
        <v>15</v>
      </c>
    </row>
    <row r="41" spans="7:28" ht="13.5" customHeight="1">
      <c r="G41" s="38">
        <v>41</v>
      </c>
      <c r="H41" s="91">
        <v>15</v>
      </c>
    </row>
    <row r="42" spans="7:28" ht="13.5" customHeight="1">
      <c r="G42" s="38">
        <v>42</v>
      </c>
      <c r="H42" s="91">
        <v>3.75</v>
      </c>
    </row>
    <row r="47" spans="7:28" ht="42" customHeight="1"/>
  </sheetData>
  <mergeCells count="14">
    <mergeCell ref="AA13:AA14"/>
    <mergeCell ref="P13:P14"/>
    <mergeCell ref="Q13:Q14"/>
    <mergeCell ref="R13:R14"/>
    <mergeCell ref="T13:U13"/>
    <mergeCell ref="V13:X13"/>
    <mergeCell ref="Y13:Y14"/>
    <mergeCell ref="M3:Q3"/>
    <mergeCell ref="V3:Z3"/>
    <mergeCell ref="M4:Q11"/>
    <mergeCell ref="V4:Z11"/>
    <mergeCell ref="K13:L13"/>
    <mergeCell ref="M13:O13"/>
    <mergeCell ref="Z13:Z14"/>
  </mergeCells>
  <phoneticPr fontId="2"/>
  <pageMargins left="0.38" right="0.26" top="0.56999999999999995" bottom="0.73" header="0.51200000000000001" footer="0.51200000000000001"/>
  <pageSetup paperSize="9" scale="9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1"/>
  <dimension ref="A1:AH34"/>
  <sheetViews>
    <sheetView view="pageBreakPreview" zoomScaleNormal="100" zoomScaleSheetLayoutView="100" workbookViewId="0">
      <selection activeCell="I1" sqref="I1"/>
    </sheetView>
  </sheetViews>
  <sheetFormatPr defaultRowHeight="14.25"/>
  <cols>
    <col min="1" max="1" width="4.5" style="56" customWidth="1"/>
    <col min="2" max="2" width="1.25" style="56" customWidth="1"/>
    <col min="3" max="8" width="4.125" style="56" customWidth="1"/>
    <col min="9" max="9" width="24.625" style="56" customWidth="1"/>
    <col min="10" max="10" width="7.375" style="56" customWidth="1"/>
    <col min="11" max="11" width="10" style="61" customWidth="1"/>
    <col min="12" max="12" width="2.75" style="56" customWidth="1"/>
    <col min="13" max="13" width="0.5" style="56" customWidth="1"/>
    <col min="14" max="14" width="9.625" style="56" customWidth="1"/>
    <col min="15" max="15" width="10.125" style="56" customWidth="1"/>
    <col min="16" max="16" width="3.625" style="56" customWidth="1"/>
    <col min="17" max="17" width="2.875" style="56" customWidth="1"/>
    <col min="18" max="18" width="11.125" style="56" customWidth="1"/>
    <col min="19" max="19" width="3.625" style="56" customWidth="1"/>
    <col min="20" max="20" width="16.375" style="56" customWidth="1"/>
    <col min="21" max="21" width="5.25" style="56" customWidth="1"/>
    <col min="22" max="22" width="4.375" style="56" customWidth="1"/>
    <col min="23" max="23" width="3.75" style="56" customWidth="1"/>
    <col min="24" max="24" width="9" style="110"/>
    <col min="25" max="25" width="12.125" style="107" customWidth="1"/>
    <col min="26" max="26" width="11.75" style="56" bestFit="1" customWidth="1"/>
    <col min="27" max="27" width="12.625" style="56" bestFit="1" customWidth="1"/>
    <col min="28" max="16384" width="9" style="56"/>
  </cols>
  <sheetData>
    <row r="1" spans="1:34" customFormat="1" ht="8.25" customHeight="1"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R1" s="146"/>
      <c r="S1" s="146"/>
      <c r="T1" s="146"/>
      <c r="U1" s="146"/>
      <c r="V1" s="146"/>
      <c r="X1" s="180"/>
      <c r="Y1" s="106"/>
    </row>
    <row r="2" spans="1:34" customFormat="1" ht="20.100000000000001" customHeight="1" thickBot="1">
      <c r="B2" s="146"/>
      <c r="C2" s="146"/>
      <c r="D2" s="146"/>
      <c r="E2" s="146"/>
      <c r="F2" s="146"/>
      <c r="G2" s="146"/>
      <c r="H2" s="146"/>
      <c r="I2" s="146"/>
      <c r="J2" s="177" t="s">
        <v>218</v>
      </c>
      <c r="K2" s="177"/>
      <c r="L2" s="178"/>
      <c r="M2" s="178"/>
      <c r="N2" s="178"/>
      <c r="O2" s="184"/>
      <c r="P2" s="113"/>
      <c r="Q2" s="10"/>
      <c r="R2" s="146"/>
      <c r="S2" s="146"/>
      <c r="T2" s="146"/>
      <c r="U2" s="146"/>
      <c r="V2" s="146"/>
      <c r="X2" s="109"/>
      <c r="Y2" s="106"/>
    </row>
    <row r="3" spans="1:34" customFormat="1" ht="10.5" customHeight="1"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R3" s="146"/>
      <c r="S3" s="175"/>
      <c r="T3" s="175"/>
      <c r="U3" s="146"/>
      <c r="V3" s="146"/>
      <c r="X3" s="109"/>
      <c r="Y3" s="106"/>
    </row>
    <row r="4" spans="1:34" customFormat="1" ht="15.75" customHeight="1">
      <c r="B4" s="146"/>
      <c r="C4" s="185"/>
      <c r="D4" s="243"/>
      <c r="E4" s="243"/>
      <c r="F4" s="243"/>
      <c r="G4" s="243"/>
      <c r="H4" s="243"/>
      <c r="I4" s="243"/>
      <c r="J4" s="186"/>
      <c r="K4" s="146"/>
      <c r="L4" s="146"/>
      <c r="M4" s="146"/>
      <c r="N4" s="146"/>
      <c r="R4" s="146"/>
      <c r="S4" s="176"/>
      <c r="T4" s="244">
        <f ca="1">TODAY()</f>
        <v>40994</v>
      </c>
      <c r="U4" s="245"/>
      <c r="V4" s="146"/>
      <c r="X4" s="109"/>
      <c r="Y4" s="106"/>
    </row>
    <row r="5" spans="1:34" customFormat="1" ht="6.75" customHeight="1">
      <c r="B5" s="167"/>
      <c r="C5" s="167"/>
      <c r="D5" s="10"/>
      <c r="E5" s="10"/>
      <c r="F5" s="10"/>
      <c r="G5" s="10"/>
      <c r="H5" s="10"/>
      <c r="I5" s="10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0"/>
      <c r="X5" s="109"/>
      <c r="Y5" s="106"/>
    </row>
    <row r="6" spans="1:34" customFormat="1" ht="7.5" customHeight="1">
      <c r="B6" s="146"/>
      <c r="C6" s="167"/>
      <c r="D6" s="10"/>
      <c r="E6" s="10"/>
      <c r="F6" s="10"/>
      <c r="G6" s="10"/>
      <c r="H6" s="10"/>
      <c r="I6" s="10"/>
      <c r="J6" s="167"/>
      <c r="K6" s="146"/>
      <c r="L6" s="146"/>
      <c r="M6" s="146"/>
      <c r="N6" s="146"/>
      <c r="O6" s="146"/>
      <c r="P6" s="146"/>
      <c r="Q6" s="146"/>
      <c r="R6" s="167"/>
      <c r="S6" s="167"/>
      <c r="T6" s="167"/>
      <c r="U6" s="167"/>
      <c r="V6" s="167"/>
      <c r="X6" s="109"/>
      <c r="Y6" s="106"/>
    </row>
    <row r="7" spans="1:34" ht="6" customHeight="1" thickBot="1">
      <c r="B7" s="170"/>
      <c r="O7" s="170"/>
      <c r="P7" s="170"/>
      <c r="Q7" s="170"/>
      <c r="R7" s="246"/>
      <c r="S7" s="246"/>
      <c r="T7" s="246"/>
      <c r="U7" s="246"/>
      <c r="V7" s="246"/>
    </row>
    <row r="8" spans="1:34" s="78" customFormat="1" ht="20.100000000000001" customHeight="1" thickBot="1">
      <c r="A8" s="171"/>
      <c r="B8" s="172"/>
      <c r="C8" s="247" t="s">
        <v>198</v>
      </c>
      <c r="D8" s="247"/>
      <c r="E8" s="247"/>
      <c r="F8" s="247"/>
      <c r="G8" s="247"/>
      <c r="H8" s="247"/>
      <c r="I8" s="247"/>
      <c r="J8" s="248"/>
      <c r="K8" s="249" t="s">
        <v>172</v>
      </c>
      <c r="L8" s="247"/>
      <c r="M8" s="248"/>
      <c r="N8" s="174" t="s">
        <v>171</v>
      </c>
      <c r="O8" s="249" t="s">
        <v>220</v>
      </c>
      <c r="P8" s="248"/>
      <c r="Q8" s="249" t="s">
        <v>197</v>
      </c>
      <c r="R8" s="247"/>
      <c r="S8" s="247"/>
      <c r="T8" s="247"/>
      <c r="U8" s="247"/>
      <c r="V8" s="265"/>
      <c r="W8" s="113"/>
      <c r="X8" s="111"/>
      <c r="Y8" s="108"/>
    </row>
    <row r="9" spans="1:34" s="78" customFormat="1" ht="20.100000000000001" customHeight="1">
      <c r="B9" s="173" t="str">
        <f>IF(AND($AE9=0,$Y9="共通仮設費"),"直接工事費計",IF(AND($AE9=0,$Y9="工事合計"),"工事費計",IF(AND($AE9=0,$Y9="本工事費"),$Y9,IF(AND($AE9=0,$Y9="附帯工事費"),$Y9,IF(AND($AE9=0,$Y9&lt;&gt;""),$Y9,"")))))</f>
        <v/>
      </c>
      <c r="C9" s="153" t="str">
        <f t="shared" ref="C9:C23" si="0">IF($AE9=1,IF($Y9="","",IF($Y9="直接工事費","直接工事費計",IF(RIGHT($Y9, 2) = "積上", IF($Y9="一般管理費積上", $Y9, IF($Y9="現場管理費積上", $Y9, LEFT($Y9, LEN($Y9) - 2))), IF($Y9="共通仮設費率額","共通仮設費(率分)", IF($Y9="契約保証費","一般管理費(契約保証費)",$Y9))))),"")</f>
        <v/>
      </c>
      <c r="D9" s="153" t="str">
        <f>IF($AE9=2,IF($Y9="","",$Y9),"")</f>
        <v/>
      </c>
      <c r="E9" s="153" t="str">
        <f t="shared" ref="E9:E23" si="1">IF($AE9=3,IF($Y9="","",$Y9),"")</f>
        <v/>
      </c>
      <c r="F9" s="153" t="str">
        <f t="shared" ref="F9:F23" si="2">IF($AE9=4,IF($Y9="","",$Y9),"")</f>
        <v/>
      </c>
      <c r="G9" s="153" t="str">
        <f t="shared" ref="G9:G23" si="3">IF($AE9=5,IF($Y9="","",$Y9),"")</f>
        <v/>
      </c>
      <c r="H9" s="153" t="str">
        <f t="shared" ref="H9:H23" si="4">IF($AE9=6,IF($Y9="","",$Y9),"")</f>
        <v/>
      </c>
      <c r="I9" s="153"/>
      <c r="J9" s="153"/>
      <c r="K9" s="155" t="str">
        <f t="shared" ref="K9:K23" si="5">+IF(AA9="",IF(AF9=2,"1 ",""),IF(INT(AA9),INT(AA9),"0"))</f>
        <v/>
      </c>
      <c r="L9" s="250" t="str">
        <f t="shared" ref="L9:L23" si="6">+IF(AA9="","",IF(AA9-INT(AA9),AA9-INT(AA9),""))</f>
        <v/>
      </c>
      <c r="M9" s="251"/>
      <c r="N9" s="154" t="str">
        <f>IF($AB9="",IF($AF9=2,"式",""),$AB9)</f>
        <v/>
      </c>
      <c r="O9" s="199" t="str">
        <f>IF(AND(AG9&lt;&gt;"",AG9&lt;&gt;0),AG9,"")</f>
        <v/>
      </c>
      <c r="P9" s="156"/>
      <c r="Q9" s="266"/>
      <c r="R9" s="267"/>
      <c r="S9" s="267"/>
      <c r="T9" s="267"/>
      <c r="U9" s="267"/>
      <c r="V9" s="268"/>
      <c r="W9" s="112"/>
      <c r="X9" s="111"/>
      <c r="Y9" s="108"/>
      <c r="AH9" s="179"/>
    </row>
    <row r="10" spans="1:34" s="78" customFormat="1" ht="20.100000000000001" customHeight="1">
      <c r="B10" s="173" t="str">
        <f t="shared" ref="B10:B33" si="7">IF(AND($AE10=0,$Y10="共通仮設費"),"直接工事費計",IF(AND($AE10=0,$Y10="工事合計"),"工事費計",IF(AND($AE10=0,$Y10="本工事費"),$Y10,IF(AND($AE10=0,$Y10="附帯工事費"),$Y10,IF(AND($AE10=0,$Y10&lt;&gt;""),$Y10,"")))))</f>
        <v/>
      </c>
      <c r="C10" s="153" t="str">
        <f t="shared" si="0"/>
        <v/>
      </c>
      <c r="D10" s="153" t="str">
        <f t="shared" ref="D10:D23" si="8">IF($AE10=2,IF($Y10="","",$Y10),"")</f>
        <v/>
      </c>
      <c r="E10" s="153" t="str">
        <f t="shared" si="1"/>
        <v/>
      </c>
      <c r="F10" s="153" t="str">
        <f t="shared" si="2"/>
        <v/>
      </c>
      <c r="G10" s="153" t="str">
        <f t="shared" si="3"/>
        <v/>
      </c>
      <c r="H10" s="153" t="str">
        <f t="shared" si="4"/>
        <v/>
      </c>
      <c r="I10" s="153"/>
      <c r="J10" s="153"/>
      <c r="K10" s="158" t="str">
        <f t="shared" si="5"/>
        <v/>
      </c>
      <c r="L10" s="241" t="str">
        <f t="shared" si="6"/>
        <v/>
      </c>
      <c r="M10" s="242"/>
      <c r="N10" s="157" t="str">
        <f t="shared" ref="N10:N23" si="9">IF($AB10="",IF($AF10=2,"式",""),$AB10)</f>
        <v/>
      </c>
      <c r="O10" s="200" t="str">
        <f t="shared" ref="O10:O33" si="10">IF(AND(AG10&lt;&gt;"",AG10&lt;&gt;0),AG10,"")</f>
        <v/>
      </c>
      <c r="P10" s="198"/>
      <c r="Q10" s="238"/>
      <c r="R10" s="239"/>
      <c r="S10" s="239"/>
      <c r="T10" s="239"/>
      <c r="U10" s="239"/>
      <c r="V10" s="240"/>
      <c r="W10" s="112"/>
      <c r="X10" s="111"/>
      <c r="Y10" s="108"/>
      <c r="AH10" s="179"/>
    </row>
    <row r="11" spans="1:34" s="78" customFormat="1" ht="20.100000000000001" customHeight="1">
      <c r="B11" s="173" t="str">
        <f t="shared" si="7"/>
        <v/>
      </c>
      <c r="C11" s="153" t="str">
        <f t="shared" si="0"/>
        <v/>
      </c>
      <c r="D11" s="153" t="str">
        <f t="shared" si="8"/>
        <v/>
      </c>
      <c r="E11" s="153" t="str">
        <f t="shared" si="1"/>
        <v/>
      </c>
      <c r="F11" s="153" t="str">
        <f t="shared" si="2"/>
        <v/>
      </c>
      <c r="G11" s="153" t="str">
        <f t="shared" si="3"/>
        <v/>
      </c>
      <c r="H11" s="153" t="str">
        <f t="shared" si="4"/>
        <v/>
      </c>
      <c r="I11" s="153"/>
      <c r="J11" s="153"/>
      <c r="K11" s="158" t="str">
        <f t="shared" si="5"/>
        <v/>
      </c>
      <c r="L11" s="241" t="str">
        <f t="shared" ref="L11:L13" si="11">+IF(AA11="","",IF(AA11-INT(AA11),AA11-INT(AA11),""))</f>
        <v/>
      </c>
      <c r="M11" s="242"/>
      <c r="N11" s="157" t="str">
        <f t="shared" si="9"/>
        <v/>
      </c>
      <c r="O11" s="200" t="str">
        <f t="shared" si="10"/>
        <v/>
      </c>
      <c r="P11" s="198"/>
      <c r="Q11" s="238"/>
      <c r="R11" s="239"/>
      <c r="S11" s="239"/>
      <c r="T11" s="239"/>
      <c r="U11" s="239"/>
      <c r="V11" s="240"/>
      <c r="W11" s="112"/>
      <c r="X11" s="111"/>
      <c r="Y11" s="108"/>
      <c r="AH11" s="179"/>
    </row>
    <row r="12" spans="1:34" s="78" customFormat="1" ht="20.100000000000001" customHeight="1">
      <c r="B12" s="173" t="str">
        <f t="shared" si="7"/>
        <v/>
      </c>
      <c r="C12" s="153" t="str">
        <f t="shared" si="0"/>
        <v/>
      </c>
      <c r="D12" s="153" t="str">
        <f t="shared" si="8"/>
        <v/>
      </c>
      <c r="E12" s="153" t="str">
        <f t="shared" si="1"/>
        <v/>
      </c>
      <c r="F12" s="153" t="str">
        <f t="shared" si="2"/>
        <v/>
      </c>
      <c r="G12" s="153" t="str">
        <f t="shared" si="3"/>
        <v/>
      </c>
      <c r="H12" s="153" t="str">
        <f t="shared" si="4"/>
        <v/>
      </c>
      <c r="I12" s="153"/>
      <c r="J12" s="153"/>
      <c r="K12" s="158" t="str">
        <f t="shared" si="5"/>
        <v/>
      </c>
      <c r="L12" s="241" t="str">
        <f t="shared" si="11"/>
        <v/>
      </c>
      <c r="M12" s="242"/>
      <c r="N12" s="157" t="str">
        <f t="shared" si="9"/>
        <v/>
      </c>
      <c r="O12" s="200" t="str">
        <f t="shared" si="10"/>
        <v/>
      </c>
      <c r="P12" s="198"/>
      <c r="Q12" s="238"/>
      <c r="R12" s="239"/>
      <c r="S12" s="239"/>
      <c r="T12" s="239"/>
      <c r="U12" s="239"/>
      <c r="V12" s="240"/>
      <c r="W12" s="112"/>
      <c r="X12" s="111"/>
      <c r="Y12" s="108"/>
      <c r="AH12" s="179"/>
    </row>
    <row r="13" spans="1:34" s="78" customFormat="1" ht="20.100000000000001" customHeight="1">
      <c r="B13" s="173" t="str">
        <f t="shared" si="7"/>
        <v/>
      </c>
      <c r="C13" s="153" t="str">
        <f t="shared" si="0"/>
        <v/>
      </c>
      <c r="D13" s="153" t="str">
        <f t="shared" si="8"/>
        <v/>
      </c>
      <c r="E13" s="153" t="str">
        <f t="shared" si="1"/>
        <v/>
      </c>
      <c r="F13" s="153" t="str">
        <f t="shared" si="2"/>
        <v/>
      </c>
      <c r="G13" s="153" t="str">
        <f t="shared" si="3"/>
        <v/>
      </c>
      <c r="H13" s="153" t="str">
        <f t="shared" si="4"/>
        <v/>
      </c>
      <c r="I13" s="153"/>
      <c r="J13" s="153"/>
      <c r="K13" s="158" t="str">
        <f t="shared" si="5"/>
        <v/>
      </c>
      <c r="L13" s="241" t="str">
        <f t="shared" si="11"/>
        <v/>
      </c>
      <c r="M13" s="242"/>
      <c r="N13" s="157" t="str">
        <f t="shared" si="9"/>
        <v/>
      </c>
      <c r="O13" s="200" t="str">
        <f t="shared" si="10"/>
        <v/>
      </c>
      <c r="P13" s="198"/>
      <c r="Q13" s="238"/>
      <c r="R13" s="239"/>
      <c r="S13" s="239"/>
      <c r="T13" s="239"/>
      <c r="U13" s="239"/>
      <c r="V13" s="240"/>
      <c r="W13" s="112"/>
      <c r="X13" s="111"/>
      <c r="Y13" s="108"/>
      <c r="AH13" s="179"/>
    </row>
    <row r="14" spans="1:34" s="78" customFormat="1" ht="20.100000000000001" customHeight="1">
      <c r="B14" s="173" t="str">
        <f t="shared" si="7"/>
        <v/>
      </c>
      <c r="C14" s="153" t="str">
        <f t="shared" si="0"/>
        <v/>
      </c>
      <c r="D14" s="153" t="str">
        <f t="shared" si="8"/>
        <v/>
      </c>
      <c r="E14" s="153" t="str">
        <f t="shared" si="1"/>
        <v/>
      </c>
      <c r="F14" s="153" t="str">
        <f t="shared" si="2"/>
        <v/>
      </c>
      <c r="G14" s="153" t="str">
        <f t="shared" si="3"/>
        <v/>
      </c>
      <c r="H14" s="153" t="str">
        <f t="shared" si="4"/>
        <v/>
      </c>
      <c r="I14" s="153"/>
      <c r="J14" s="153"/>
      <c r="K14" s="158" t="str">
        <f t="shared" si="5"/>
        <v/>
      </c>
      <c r="L14" s="241" t="str">
        <f t="shared" si="6"/>
        <v/>
      </c>
      <c r="M14" s="242"/>
      <c r="N14" s="157" t="str">
        <f t="shared" si="9"/>
        <v/>
      </c>
      <c r="O14" s="200" t="str">
        <f t="shared" si="10"/>
        <v/>
      </c>
      <c r="P14" s="198"/>
      <c r="Q14" s="238"/>
      <c r="R14" s="239"/>
      <c r="S14" s="239"/>
      <c r="T14" s="239"/>
      <c r="U14" s="239"/>
      <c r="V14" s="240"/>
      <c r="W14" s="112"/>
      <c r="X14" s="111"/>
      <c r="Y14" s="108"/>
      <c r="AH14" s="179"/>
    </row>
    <row r="15" spans="1:34" s="78" customFormat="1" ht="20.100000000000001" customHeight="1">
      <c r="B15" s="173" t="str">
        <f t="shared" si="7"/>
        <v/>
      </c>
      <c r="C15" s="153" t="str">
        <f t="shared" si="0"/>
        <v/>
      </c>
      <c r="D15" s="153" t="str">
        <f t="shared" si="8"/>
        <v/>
      </c>
      <c r="E15" s="153" t="str">
        <f t="shared" si="1"/>
        <v/>
      </c>
      <c r="F15" s="153" t="str">
        <f t="shared" si="2"/>
        <v/>
      </c>
      <c r="G15" s="153" t="str">
        <f t="shared" si="3"/>
        <v/>
      </c>
      <c r="H15" s="153" t="str">
        <f t="shared" si="4"/>
        <v/>
      </c>
      <c r="I15" s="153"/>
      <c r="J15" s="159"/>
      <c r="K15" s="158" t="str">
        <f t="shared" si="5"/>
        <v/>
      </c>
      <c r="L15" s="241" t="str">
        <f t="shared" si="6"/>
        <v/>
      </c>
      <c r="M15" s="242"/>
      <c r="N15" s="157" t="str">
        <f t="shared" si="9"/>
        <v/>
      </c>
      <c r="O15" s="200" t="str">
        <f t="shared" si="10"/>
        <v/>
      </c>
      <c r="P15" s="198"/>
      <c r="Q15" s="238"/>
      <c r="R15" s="239"/>
      <c r="S15" s="239"/>
      <c r="T15" s="239"/>
      <c r="U15" s="239"/>
      <c r="V15" s="240"/>
      <c r="W15" s="112"/>
      <c r="X15" s="111"/>
      <c r="Y15" s="108"/>
      <c r="AH15" s="179"/>
    </row>
    <row r="16" spans="1:34" s="78" customFormat="1" ht="20.100000000000001" customHeight="1">
      <c r="B16" s="173" t="str">
        <f t="shared" si="7"/>
        <v/>
      </c>
      <c r="C16" s="153" t="str">
        <f t="shared" si="0"/>
        <v/>
      </c>
      <c r="D16" s="153" t="str">
        <f t="shared" si="8"/>
        <v/>
      </c>
      <c r="E16" s="153" t="str">
        <f t="shared" si="1"/>
        <v/>
      </c>
      <c r="F16" s="153" t="str">
        <f t="shared" si="2"/>
        <v/>
      </c>
      <c r="G16" s="153" t="str">
        <f t="shared" si="3"/>
        <v/>
      </c>
      <c r="H16" s="153" t="str">
        <f t="shared" si="4"/>
        <v/>
      </c>
      <c r="I16" s="153"/>
      <c r="J16" s="159"/>
      <c r="K16" s="158" t="str">
        <f t="shared" si="5"/>
        <v/>
      </c>
      <c r="L16" s="241" t="str">
        <f t="shared" si="6"/>
        <v/>
      </c>
      <c r="M16" s="242"/>
      <c r="N16" s="157" t="str">
        <f t="shared" si="9"/>
        <v/>
      </c>
      <c r="O16" s="200" t="str">
        <f t="shared" si="10"/>
        <v/>
      </c>
      <c r="P16" s="198"/>
      <c r="Q16" s="238"/>
      <c r="R16" s="239"/>
      <c r="S16" s="239"/>
      <c r="T16" s="239"/>
      <c r="U16" s="239"/>
      <c r="V16" s="240"/>
      <c r="W16" s="112"/>
      <c r="X16" s="111"/>
      <c r="Y16" s="108"/>
      <c r="AH16" s="179"/>
    </row>
    <row r="17" spans="2:34" s="78" customFormat="1" ht="20.100000000000001" customHeight="1">
      <c r="B17" s="173" t="str">
        <f t="shared" si="7"/>
        <v/>
      </c>
      <c r="C17" s="153" t="str">
        <f t="shared" si="0"/>
        <v/>
      </c>
      <c r="D17" s="153" t="str">
        <f t="shared" si="8"/>
        <v/>
      </c>
      <c r="E17" s="153" t="str">
        <f t="shared" si="1"/>
        <v/>
      </c>
      <c r="F17" s="153" t="str">
        <f t="shared" si="2"/>
        <v/>
      </c>
      <c r="G17" s="153" t="str">
        <f t="shared" si="3"/>
        <v/>
      </c>
      <c r="H17" s="153" t="str">
        <f t="shared" si="4"/>
        <v/>
      </c>
      <c r="I17" s="153"/>
      <c r="J17" s="159"/>
      <c r="K17" s="158" t="str">
        <f t="shared" si="5"/>
        <v/>
      </c>
      <c r="L17" s="241" t="str">
        <f t="shared" si="6"/>
        <v/>
      </c>
      <c r="M17" s="242"/>
      <c r="N17" s="157" t="str">
        <f t="shared" si="9"/>
        <v/>
      </c>
      <c r="O17" s="200" t="str">
        <f t="shared" si="10"/>
        <v/>
      </c>
      <c r="P17" s="198"/>
      <c r="Q17" s="238"/>
      <c r="R17" s="239"/>
      <c r="S17" s="239"/>
      <c r="T17" s="239"/>
      <c r="U17" s="239"/>
      <c r="V17" s="240"/>
      <c r="W17" s="112"/>
      <c r="X17" s="111"/>
      <c r="Y17" s="108"/>
      <c r="AH17" s="179"/>
    </row>
    <row r="18" spans="2:34" s="78" customFormat="1" ht="20.100000000000001" customHeight="1">
      <c r="B18" s="173" t="str">
        <f t="shared" si="7"/>
        <v/>
      </c>
      <c r="C18" s="153" t="str">
        <f t="shared" si="0"/>
        <v/>
      </c>
      <c r="D18" s="153" t="str">
        <f t="shared" si="8"/>
        <v/>
      </c>
      <c r="E18" s="153" t="str">
        <f t="shared" si="1"/>
        <v/>
      </c>
      <c r="F18" s="153" t="str">
        <f t="shared" si="2"/>
        <v/>
      </c>
      <c r="G18" s="153" t="str">
        <f t="shared" si="3"/>
        <v/>
      </c>
      <c r="H18" s="153" t="str">
        <f t="shared" si="4"/>
        <v/>
      </c>
      <c r="I18" s="153"/>
      <c r="J18" s="159"/>
      <c r="K18" s="158" t="str">
        <f t="shared" si="5"/>
        <v/>
      </c>
      <c r="L18" s="241" t="str">
        <f t="shared" si="6"/>
        <v/>
      </c>
      <c r="M18" s="242"/>
      <c r="N18" s="157" t="str">
        <f t="shared" si="9"/>
        <v/>
      </c>
      <c r="O18" s="200" t="str">
        <f t="shared" si="10"/>
        <v/>
      </c>
      <c r="P18" s="198"/>
      <c r="Q18" s="238"/>
      <c r="R18" s="239"/>
      <c r="S18" s="239"/>
      <c r="T18" s="239"/>
      <c r="U18" s="239"/>
      <c r="V18" s="240"/>
      <c r="W18" s="112"/>
      <c r="X18" s="111"/>
      <c r="Y18" s="108"/>
      <c r="AH18" s="179"/>
    </row>
    <row r="19" spans="2:34" s="78" customFormat="1" ht="20.100000000000001" customHeight="1">
      <c r="B19" s="173" t="str">
        <f t="shared" si="7"/>
        <v/>
      </c>
      <c r="C19" s="153" t="str">
        <f t="shared" si="0"/>
        <v/>
      </c>
      <c r="D19" s="153" t="str">
        <f t="shared" si="8"/>
        <v/>
      </c>
      <c r="E19" s="153" t="str">
        <f t="shared" si="1"/>
        <v/>
      </c>
      <c r="F19" s="153" t="str">
        <f t="shared" si="2"/>
        <v/>
      </c>
      <c r="G19" s="153" t="str">
        <f t="shared" si="3"/>
        <v/>
      </c>
      <c r="H19" s="153" t="str">
        <f t="shared" si="4"/>
        <v/>
      </c>
      <c r="I19" s="153"/>
      <c r="J19" s="159"/>
      <c r="K19" s="158" t="str">
        <f t="shared" si="5"/>
        <v/>
      </c>
      <c r="L19" s="241" t="str">
        <f t="shared" si="6"/>
        <v/>
      </c>
      <c r="M19" s="242"/>
      <c r="N19" s="157" t="str">
        <f t="shared" si="9"/>
        <v/>
      </c>
      <c r="O19" s="200" t="str">
        <f t="shared" si="10"/>
        <v/>
      </c>
      <c r="P19" s="198"/>
      <c r="Q19" s="238"/>
      <c r="R19" s="239"/>
      <c r="S19" s="239"/>
      <c r="T19" s="239"/>
      <c r="U19" s="239"/>
      <c r="V19" s="240"/>
      <c r="W19" s="112"/>
      <c r="X19" s="111"/>
      <c r="Y19" s="108"/>
      <c r="AH19" s="179"/>
    </row>
    <row r="20" spans="2:34" s="78" customFormat="1" ht="20.100000000000001" customHeight="1">
      <c r="B20" s="173" t="str">
        <f t="shared" si="7"/>
        <v/>
      </c>
      <c r="C20" s="153" t="str">
        <f t="shared" si="0"/>
        <v/>
      </c>
      <c r="D20" s="153" t="str">
        <f t="shared" si="8"/>
        <v/>
      </c>
      <c r="E20" s="153" t="str">
        <f t="shared" si="1"/>
        <v/>
      </c>
      <c r="F20" s="153" t="str">
        <f t="shared" si="2"/>
        <v/>
      </c>
      <c r="G20" s="153" t="str">
        <f t="shared" si="3"/>
        <v/>
      </c>
      <c r="H20" s="153" t="str">
        <f t="shared" si="4"/>
        <v/>
      </c>
      <c r="I20" s="153"/>
      <c r="J20" s="159"/>
      <c r="K20" s="158" t="str">
        <f t="shared" si="5"/>
        <v/>
      </c>
      <c r="L20" s="241" t="str">
        <f t="shared" si="6"/>
        <v/>
      </c>
      <c r="M20" s="242"/>
      <c r="N20" s="157" t="str">
        <f t="shared" si="9"/>
        <v/>
      </c>
      <c r="O20" s="200" t="str">
        <f t="shared" si="10"/>
        <v/>
      </c>
      <c r="P20" s="198"/>
      <c r="Q20" s="238"/>
      <c r="R20" s="261"/>
      <c r="S20" s="261"/>
      <c r="T20" s="261"/>
      <c r="U20" s="261"/>
      <c r="V20" s="262"/>
      <c r="W20" s="112"/>
      <c r="X20" s="111"/>
      <c r="Y20" s="108"/>
      <c r="AH20" s="179"/>
    </row>
    <row r="21" spans="2:34" s="78" customFormat="1" ht="20.100000000000001" customHeight="1">
      <c r="B21" s="173" t="str">
        <f t="shared" si="7"/>
        <v/>
      </c>
      <c r="C21" s="153" t="str">
        <f t="shared" si="0"/>
        <v/>
      </c>
      <c r="D21" s="153" t="str">
        <f t="shared" si="8"/>
        <v/>
      </c>
      <c r="E21" s="153" t="str">
        <f t="shared" si="1"/>
        <v/>
      </c>
      <c r="F21" s="153" t="str">
        <f t="shared" si="2"/>
        <v/>
      </c>
      <c r="G21" s="153" t="str">
        <f t="shared" si="3"/>
        <v/>
      </c>
      <c r="H21" s="153" t="str">
        <f t="shared" si="4"/>
        <v/>
      </c>
      <c r="I21" s="153"/>
      <c r="J21" s="159"/>
      <c r="K21" s="158" t="str">
        <f t="shared" si="5"/>
        <v/>
      </c>
      <c r="L21" s="241" t="str">
        <f t="shared" si="6"/>
        <v/>
      </c>
      <c r="M21" s="242"/>
      <c r="N21" s="157" t="str">
        <f t="shared" si="9"/>
        <v/>
      </c>
      <c r="O21" s="200" t="str">
        <f t="shared" si="10"/>
        <v/>
      </c>
      <c r="P21" s="198"/>
      <c r="Q21" s="238"/>
      <c r="R21" s="239"/>
      <c r="S21" s="239"/>
      <c r="T21" s="239"/>
      <c r="U21" s="239"/>
      <c r="V21" s="240"/>
      <c r="W21" s="112"/>
      <c r="X21" s="111"/>
      <c r="Y21" s="108"/>
      <c r="AH21" s="179"/>
    </row>
    <row r="22" spans="2:34" s="78" customFormat="1" ht="20.100000000000001" customHeight="1">
      <c r="B22" s="173" t="str">
        <f t="shared" si="7"/>
        <v/>
      </c>
      <c r="C22" s="153" t="str">
        <f t="shared" si="0"/>
        <v/>
      </c>
      <c r="D22" s="153" t="str">
        <f t="shared" si="8"/>
        <v/>
      </c>
      <c r="E22" s="153" t="str">
        <f t="shared" si="1"/>
        <v/>
      </c>
      <c r="F22" s="153" t="str">
        <f t="shared" si="2"/>
        <v/>
      </c>
      <c r="G22" s="153" t="str">
        <f t="shared" si="3"/>
        <v/>
      </c>
      <c r="H22" s="153" t="str">
        <f t="shared" si="4"/>
        <v/>
      </c>
      <c r="I22" s="153"/>
      <c r="J22" s="159"/>
      <c r="K22" s="158" t="str">
        <f t="shared" si="5"/>
        <v/>
      </c>
      <c r="L22" s="241" t="str">
        <f t="shared" si="6"/>
        <v/>
      </c>
      <c r="M22" s="242"/>
      <c r="N22" s="157" t="str">
        <f t="shared" si="9"/>
        <v/>
      </c>
      <c r="O22" s="200" t="str">
        <f t="shared" si="10"/>
        <v/>
      </c>
      <c r="P22" s="198"/>
      <c r="Q22" s="238"/>
      <c r="R22" s="239"/>
      <c r="S22" s="239"/>
      <c r="T22" s="239"/>
      <c r="U22" s="239"/>
      <c r="V22" s="240"/>
      <c r="W22" s="112"/>
      <c r="X22" s="111"/>
      <c r="Y22" s="108"/>
      <c r="AH22" s="179"/>
    </row>
    <row r="23" spans="2:34" s="78" customFormat="1" ht="20.100000000000001" customHeight="1">
      <c r="B23" s="173" t="str">
        <f t="shared" si="7"/>
        <v/>
      </c>
      <c r="C23" s="187" t="str">
        <f t="shared" si="0"/>
        <v/>
      </c>
      <c r="D23" s="187" t="str">
        <f t="shared" si="8"/>
        <v/>
      </c>
      <c r="E23" s="187" t="str">
        <f t="shared" si="1"/>
        <v/>
      </c>
      <c r="F23" s="187" t="str">
        <f t="shared" si="2"/>
        <v/>
      </c>
      <c r="G23" s="187" t="str">
        <f t="shared" si="3"/>
        <v/>
      </c>
      <c r="H23" s="187" t="str">
        <f t="shared" si="4"/>
        <v/>
      </c>
      <c r="I23" s="187"/>
      <c r="J23" s="162"/>
      <c r="K23" s="188" t="str">
        <f t="shared" si="5"/>
        <v/>
      </c>
      <c r="L23" s="252" t="str">
        <f t="shared" si="6"/>
        <v/>
      </c>
      <c r="M23" s="253"/>
      <c r="N23" s="189" t="str">
        <f t="shared" si="9"/>
        <v/>
      </c>
      <c r="O23" s="200" t="str">
        <f t="shared" si="10"/>
        <v/>
      </c>
      <c r="P23" s="198"/>
      <c r="Q23" s="238"/>
      <c r="R23" s="239"/>
      <c r="S23" s="239"/>
      <c r="T23" s="239"/>
      <c r="U23" s="239"/>
      <c r="V23" s="240"/>
      <c r="W23" s="112"/>
      <c r="X23" s="111"/>
      <c r="Y23" s="108"/>
      <c r="AH23" s="179"/>
    </row>
    <row r="24" spans="2:34" ht="20.100000000000001" customHeight="1">
      <c r="B24" s="173" t="str">
        <f t="shared" si="7"/>
        <v/>
      </c>
      <c r="C24" s="191" t="str">
        <f t="shared" ref="C24:C33" si="12">IF($AE24=1,IF($Y24="","",IF($Y24="直接工事費","直接工事費計",IF(RIGHT($Y24, 2) = "積上", IF($Y24="一般管理費積上", $Y24, IF($Y24="現場管理費積上", $Y24, LEFT($Y24, LEN($Y24) - 2))), IF($Y24="共通仮設費率額","共通仮設費(率分)", IF($Y24="契約保証費","一般管理費(契約保証費)",$Y24))))),"")</f>
        <v/>
      </c>
      <c r="D24" s="191" t="str">
        <f t="shared" ref="D24:D33" si="13">IF($AE24=2,IF($Y24="","",$Y24),"")</f>
        <v/>
      </c>
      <c r="E24" s="191" t="str">
        <f t="shared" ref="E24:E33" si="14">IF($AE24=3,IF($Y24="","",$Y24),"")</f>
        <v/>
      </c>
      <c r="F24" s="191" t="str">
        <f t="shared" ref="F24:F33" si="15">IF($AE24=4,IF($Y24="","",$Y24),"")</f>
        <v/>
      </c>
      <c r="G24" s="191" t="str">
        <f t="shared" ref="G24:G33" si="16">IF($AE24=5,IF($Y24="","",$Y24),"")</f>
        <v/>
      </c>
      <c r="H24" s="191" t="str">
        <f t="shared" ref="H24:H33" si="17">IF($AE24=6,IF($Y24="","",$Y24),"")</f>
        <v/>
      </c>
      <c r="I24" s="191"/>
      <c r="J24" s="191"/>
      <c r="K24" s="190" t="str">
        <f t="shared" ref="K24:K33" si="18">+IF(AA24="",IF(AF24=2,"1",""),IF(INT(AA24),INT(AA24),"0"))</f>
        <v/>
      </c>
      <c r="L24" s="263" t="str">
        <f t="shared" ref="L24:L33" si="19">+IF(AA24="","",IF(AA24-INT(AA24),AA24-INT(AA24),""))</f>
        <v/>
      </c>
      <c r="M24" s="264"/>
      <c r="N24" s="192" t="str">
        <f t="shared" ref="N24:N33" si="20">IF($AB24="",IF($AF24=2,"式",""),$AB24)</f>
        <v/>
      </c>
      <c r="O24" s="200" t="str">
        <f t="shared" si="10"/>
        <v/>
      </c>
      <c r="P24" s="198"/>
      <c r="Q24" s="238"/>
      <c r="R24" s="239"/>
      <c r="S24" s="239"/>
      <c r="T24" s="239"/>
      <c r="U24" s="239"/>
      <c r="V24" s="240"/>
      <c r="AH24" s="179"/>
    </row>
    <row r="25" spans="2:34" s="78" customFormat="1" ht="20.100000000000001" customHeight="1">
      <c r="B25" s="173" t="str">
        <f t="shared" si="7"/>
        <v/>
      </c>
      <c r="C25" s="153" t="str">
        <f t="shared" si="12"/>
        <v/>
      </c>
      <c r="D25" s="153" t="str">
        <f t="shared" si="13"/>
        <v/>
      </c>
      <c r="E25" s="153" t="str">
        <f t="shared" si="14"/>
        <v/>
      </c>
      <c r="F25" s="153" t="str">
        <f t="shared" si="15"/>
        <v/>
      </c>
      <c r="G25" s="153" t="str">
        <f t="shared" si="16"/>
        <v/>
      </c>
      <c r="H25" s="153" t="str">
        <f t="shared" si="17"/>
        <v/>
      </c>
      <c r="I25" s="153"/>
      <c r="J25" s="153"/>
      <c r="K25" s="169" t="str">
        <f t="shared" si="18"/>
        <v/>
      </c>
      <c r="L25" s="254" t="str">
        <f t="shared" si="19"/>
        <v/>
      </c>
      <c r="M25" s="255"/>
      <c r="N25" s="157" t="str">
        <f t="shared" si="20"/>
        <v/>
      </c>
      <c r="O25" s="200" t="str">
        <f t="shared" si="10"/>
        <v/>
      </c>
      <c r="P25" s="198"/>
      <c r="Q25" s="238"/>
      <c r="R25" s="239"/>
      <c r="S25" s="239"/>
      <c r="T25" s="239"/>
      <c r="U25" s="239"/>
      <c r="V25" s="240"/>
      <c r="X25" s="111"/>
      <c r="Y25" s="108"/>
      <c r="AH25" s="179"/>
    </row>
    <row r="26" spans="2:34" s="78" customFormat="1" ht="20.100000000000001" customHeight="1">
      <c r="B26" s="173" t="str">
        <f t="shared" si="7"/>
        <v/>
      </c>
      <c r="C26" s="153" t="str">
        <f t="shared" si="12"/>
        <v/>
      </c>
      <c r="D26" s="153" t="str">
        <f t="shared" si="13"/>
        <v/>
      </c>
      <c r="E26" s="153" t="str">
        <f t="shared" si="14"/>
        <v/>
      </c>
      <c r="F26" s="153" t="str">
        <f t="shared" si="15"/>
        <v/>
      </c>
      <c r="G26" s="153" t="str">
        <f t="shared" si="16"/>
        <v/>
      </c>
      <c r="H26" s="153" t="str">
        <f t="shared" si="17"/>
        <v/>
      </c>
      <c r="I26" s="153"/>
      <c r="J26" s="159"/>
      <c r="K26" s="169" t="str">
        <f t="shared" si="18"/>
        <v/>
      </c>
      <c r="L26" s="254" t="str">
        <f t="shared" si="19"/>
        <v/>
      </c>
      <c r="M26" s="255"/>
      <c r="N26" s="157" t="str">
        <f t="shared" si="20"/>
        <v/>
      </c>
      <c r="O26" s="200" t="str">
        <f t="shared" si="10"/>
        <v/>
      </c>
      <c r="P26" s="198"/>
      <c r="Q26" s="238"/>
      <c r="R26" s="239"/>
      <c r="S26" s="239"/>
      <c r="T26" s="239"/>
      <c r="U26" s="239"/>
      <c r="V26" s="240"/>
      <c r="X26" s="111"/>
      <c r="Y26" s="108"/>
      <c r="AH26" s="179"/>
    </row>
    <row r="27" spans="2:34" s="78" customFormat="1" ht="20.100000000000001" customHeight="1">
      <c r="B27" s="173" t="str">
        <f t="shared" si="7"/>
        <v/>
      </c>
      <c r="C27" s="153" t="str">
        <f t="shared" si="12"/>
        <v/>
      </c>
      <c r="D27" s="153" t="str">
        <f t="shared" si="13"/>
        <v/>
      </c>
      <c r="E27" s="153" t="str">
        <f t="shared" si="14"/>
        <v/>
      </c>
      <c r="F27" s="153" t="str">
        <f t="shared" si="15"/>
        <v/>
      </c>
      <c r="G27" s="153" t="str">
        <f t="shared" si="16"/>
        <v/>
      </c>
      <c r="H27" s="153" t="str">
        <f t="shared" si="17"/>
        <v/>
      </c>
      <c r="I27" s="153"/>
      <c r="J27" s="159"/>
      <c r="K27" s="169" t="str">
        <f t="shared" si="18"/>
        <v/>
      </c>
      <c r="L27" s="254" t="str">
        <f t="shared" si="19"/>
        <v/>
      </c>
      <c r="M27" s="255"/>
      <c r="N27" s="157" t="str">
        <f t="shared" si="20"/>
        <v/>
      </c>
      <c r="O27" s="200" t="str">
        <f t="shared" si="10"/>
        <v/>
      </c>
      <c r="P27" s="198"/>
      <c r="Q27" s="238"/>
      <c r="R27" s="239"/>
      <c r="S27" s="239"/>
      <c r="T27" s="239"/>
      <c r="U27" s="239"/>
      <c r="V27" s="240"/>
      <c r="X27" s="111"/>
      <c r="Y27" s="108"/>
      <c r="AH27" s="179"/>
    </row>
    <row r="28" spans="2:34" s="78" customFormat="1" ht="20.100000000000001" customHeight="1">
      <c r="B28" s="173" t="str">
        <f t="shared" si="7"/>
        <v/>
      </c>
      <c r="C28" s="153" t="str">
        <f t="shared" si="12"/>
        <v/>
      </c>
      <c r="D28" s="153" t="str">
        <f t="shared" si="13"/>
        <v/>
      </c>
      <c r="E28" s="153" t="str">
        <f t="shared" si="14"/>
        <v/>
      </c>
      <c r="F28" s="153" t="str">
        <f t="shared" si="15"/>
        <v/>
      </c>
      <c r="G28" s="153" t="str">
        <f t="shared" si="16"/>
        <v/>
      </c>
      <c r="H28" s="153" t="str">
        <f t="shared" si="17"/>
        <v/>
      </c>
      <c r="I28" s="153"/>
      <c r="J28" s="159"/>
      <c r="K28" s="169" t="str">
        <f t="shared" si="18"/>
        <v/>
      </c>
      <c r="L28" s="254" t="str">
        <f t="shared" si="19"/>
        <v/>
      </c>
      <c r="M28" s="255"/>
      <c r="N28" s="157" t="str">
        <f t="shared" si="20"/>
        <v/>
      </c>
      <c r="O28" s="200" t="str">
        <f t="shared" si="10"/>
        <v/>
      </c>
      <c r="P28" s="198"/>
      <c r="Q28" s="238"/>
      <c r="R28" s="239"/>
      <c r="S28" s="239"/>
      <c r="T28" s="239"/>
      <c r="U28" s="239"/>
      <c r="V28" s="240"/>
      <c r="X28" s="111"/>
      <c r="Y28" s="108"/>
      <c r="AH28" s="179"/>
    </row>
    <row r="29" spans="2:34" s="78" customFormat="1" ht="20.100000000000001" customHeight="1">
      <c r="B29" s="173" t="str">
        <f t="shared" si="7"/>
        <v/>
      </c>
      <c r="C29" s="153" t="str">
        <f t="shared" si="12"/>
        <v/>
      </c>
      <c r="D29" s="153" t="str">
        <f t="shared" si="13"/>
        <v/>
      </c>
      <c r="E29" s="153" t="str">
        <f t="shared" si="14"/>
        <v/>
      </c>
      <c r="F29" s="153" t="str">
        <f t="shared" si="15"/>
        <v/>
      </c>
      <c r="G29" s="153" t="str">
        <f t="shared" si="16"/>
        <v/>
      </c>
      <c r="H29" s="153" t="str">
        <f t="shared" si="17"/>
        <v/>
      </c>
      <c r="I29" s="153"/>
      <c r="J29" s="159"/>
      <c r="K29" s="169" t="str">
        <f t="shared" si="18"/>
        <v/>
      </c>
      <c r="L29" s="254" t="str">
        <f t="shared" si="19"/>
        <v/>
      </c>
      <c r="M29" s="255"/>
      <c r="N29" s="157" t="str">
        <f t="shared" si="20"/>
        <v/>
      </c>
      <c r="O29" s="200" t="str">
        <f t="shared" si="10"/>
        <v/>
      </c>
      <c r="P29" s="198"/>
      <c r="Q29" s="238"/>
      <c r="R29" s="239"/>
      <c r="S29" s="239"/>
      <c r="T29" s="239"/>
      <c r="U29" s="239"/>
      <c r="V29" s="240"/>
      <c r="X29" s="111"/>
      <c r="Y29" s="108"/>
      <c r="AH29" s="179"/>
    </row>
    <row r="30" spans="2:34" s="78" customFormat="1" ht="20.100000000000001" customHeight="1">
      <c r="B30" s="173" t="str">
        <f t="shared" si="7"/>
        <v/>
      </c>
      <c r="C30" s="153" t="str">
        <f t="shared" si="12"/>
        <v/>
      </c>
      <c r="D30" s="153" t="str">
        <f t="shared" si="13"/>
        <v/>
      </c>
      <c r="E30" s="153" t="str">
        <f t="shared" si="14"/>
        <v/>
      </c>
      <c r="F30" s="153" t="str">
        <f t="shared" si="15"/>
        <v/>
      </c>
      <c r="G30" s="153" t="str">
        <f t="shared" si="16"/>
        <v/>
      </c>
      <c r="H30" s="153" t="str">
        <f t="shared" si="17"/>
        <v/>
      </c>
      <c r="I30" s="153"/>
      <c r="J30" s="159"/>
      <c r="K30" s="169" t="str">
        <f t="shared" si="18"/>
        <v/>
      </c>
      <c r="L30" s="254" t="str">
        <f t="shared" si="19"/>
        <v/>
      </c>
      <c r="M30" s="255"/>
      <c r="N30" s="157" t="str">
        <f t="shared" si="20"/>
        <v/>
      </c>
      <c r="O30" s="200" t="str">
        <f t="shared" si="10"/>
        <v/>
      </c>
      <c r="P30" s="198"/>
      <c r="Q30" s="238"/>
      <c r="R30" s="239"/>
      <c r="S30" s="239"/>
      <c r="T30" s="239"/>
      <c r="U30" s="239"/>
      <c r="V30" s="240"/>
      <c r="X30" s="111"/>
      <c r="Y30" s="108"/>
      <c r="AH30" s="179"/>
    </row>
    <row r="31" spans="2:34" ht="20.100000000000001" customHeight="1">
      <c r="B31" s="173" t="str">
        <f t="shared" si="7"/>
        <v/>
      </c>
      <c r="C31" s="153" t="str">
        <f t="shared" si="12"/>
        <v/>
      </c>
      <c r="D31" s="153" t="str">
        <f t="shared" si="13"/>
        <v/>
      </c>
      <c r="E31" s="153" t="str">
        <f t="shared" si="14"/>
        <v/>
      </c>
      <c r="F31" s="153" t="str">
        <f t="shared" si="15"/>
        <v/>
      </c>
      <c r="G31" s="153" t="str">
        <f t="shared" si="16"/>
        <v/>
      </c>
      <c r="H31" s="153" t="str">
        <f t="shared" si="17"/>
        <v/>
      </c>
      <c r="I31" s="153"/>
      <c r="J31" s="153"/>
      <c r="K31" s="169" t="str">
        <f t="shared" si="18"/>
        <v/>
      </c>
      <c r="L31" s="254" t="str">
        <f t="shared" si="19"/>
        <v/>
      </c>
      <c r="M31" s="255"/>
      <c r="N31" s="157" t="str">
        <f t="shared" si="20"/>
        <v/>
      </c>
      <c r="O31" s="200" t="str">
        <f t="shared" si="10"/>
        <v/>
      </c>
      <c r="P31" s="198"/>
      <c r="Q31" s="238"/>
      <c r="R31" s="239"/>
      <c r="S31" s="239"/>
      <c r="T31" s="239"/>
      <c r="U31" s="239"/>
      <c r="V31" s="240"/>
      <c r="AH31" s="179"/>
    </row>
    <row r="32" spans="2:34" s="78" customFormat="1" ht="20.100000000000001" customHeight="1">
      <c r="B32" s="173" t="str">
        <f t="shared" si="7"/>
        <v/>
      </c>
      <c r="C32" s="153" t="str">
        <f t="shared" si="12"/>
        <v/>
      </c>
      <c r="D32" s="153" t="str">
        <f t="shared" si="13"/>
        <v/>
      </c>
      <c r="E32" s="153" t="str">
        <f t="shared" si="14"/>
        <v/>
      </c>
      <c r="F32" s="153" t="str">
        <f t="shared" si="15"/>
        <v/>
      </c>
      <c r="G32" s="153" t="str">
        <f t="shared" si="16"/>
        <v/>
      </c>
      <c r="H32" s="153" t="str">
        <f t="shared" si="17"/>
        <v/>
      </c>
      <c r="I32" s="153"/>
      <c r="J32" s="153"/>
      <c r="K32" s="169" t="str">
        <f t="shared" si="18"/>
        <v/>
      </c>
      <c r="L32" s="254" t="str">
        <f t="shared" si="19"/>
        <v/>
      </c>
      <c r="M32" s="255"/>
      <c r="N32" s="157" t="str">
        <f t="shared" si="20"/>
        <v/>
      </c>
      <c r="O32" s="200" t="str">
        <f t="shared" si="10"/>
        <v/>
      </c>
      <c r="P32" s="198"/>
      <c r="Q32" s="238"/>
      <c r="R32" s="239"/>
      <c r="S32" s="239"/>
      <c r="T32" s="239"/>
      <c r="U32" s="239"/>
      <c r="V32" s="240"/>
      <c r="X32" s="111"/>
      <c r="Y32" s="108"/>
      <c r="AH32" s="179"/>
    </row>
    <row r="33" spans="2:34" s="78" customFormat="1" ht="20.100000000000001" customHeight="1" thickBot="1">
      <c r="B33" s="202" t="str">
        <f t="shared" si="7"/>
        <v/>
      </c>
      <c r="C33" s="160" t="str">
        <f t="shared" si="12"/>
        <v/>
      </c>
      <c r="D33" s="160" t="str">
        <f t="shared" si="13"/>
        <v/>
      </c>
      <c r="E33" s="160" t="str">
        <f t="shared" si="14"/>
        <v/>
      </c>
      <c r="F33" s="160" t="str">
        <f t="shared" si="15"/>
        <v/>
      </c>
      <c r="G33" s="160" t="str">
        <f t="shared" si="16"/>
        <v/>
      </c>
      <c r="H33" s="160" t="str">
        <f t="shared" si="17"/>
        <v/>
      </c>
      <c r="I33" s="160"/>
      <c r="J33" s="193"/>
      <c r="K33" s="183" t="str">
        <f t="shared" si="18"/>
        <v/>
      </c>
      <c r="L33" s="256" t="str">
        <f t="shared" si="19"/>
        <v/>
      </c>
      <c r="M33" s="257"/>
      <c r="N33" s="194" t="str">
        <f t="shared" si="20"/>
        <v/>
      </c>
      <c r="O33" s="201" t="str">
        <f t="shared" si="10"/>
        <v/>
      </c>
      <c r="P33" s="197"/>
      <c r="Q33" s="258"/>
      <c r="R33" s="259"/>
      <c r="S33" s="259"/>
      <c r="T33" s="259"/>
      <c r="U33" s="259"/>
      <c r="V33" s="260"/>
      <c r="X33" s="111"/>
      <c r="Y33" s="108"/>
      <c r="AH33" s="179"/>
    </row>
    <row r="34" spans="2:34" s="78" customFormat="1" ht="20.100000000000001" customHeight="1">
      <c r="B34" s="161"/>
      <c r="C34" s="162"/>
      <c r="D34" s="162"/>
      <c r="E34" s="162"/>
      <c r="F34" s="162"/>
      <c r="G34" s="162"/>
      <c r="H34" s="162"/>
      <c r="I34" s="162"/>
      <c r="J34" s="162"/>
      <c r="K34" s="163"/>
      <c r="L34" s="164"/>
      <c r="M34" s="164"/>
      <c r="N34" s="164"/>
      <c r="O34" s="163"/>
      <c r="P34" s="164"/>
      <c r="Q34" s="163"/>
      <c r="R34" s="165"/>
      <c r="S34" s="165"/>
      <c r="T34" s="166"/>
      <c r="U34" s="166"/>
      <c r="V34" s="166"/>
      <c r="X34" s="111"/>
      <c r="Y34" s="108"/>
      <c r="AH34" s="152"/>
    </row>
  </sheetData>
  <mergeCells count="57">
    <mergeCell ref="Q21:V21"/>
    <mergeCell ref="Q22:V22"/>
    <mergeCell ref="Q23:V23"/>
    <mergeCell ref="Q24:V24"/>
    <mergeCell ref="Q25:V25"/>
    <mergeCell ref="Q17:V17"/>
    <mergeCell ref="Q8:V8"/>
    <mergeCell ref="Q9:V9"/>
    <mergeCell ref="Q10:V10"/>
    <mergeCell ref="Q11:V11"/>
    <mergeCell ref="Q12:V12"/>
    <mergeCell ref="Q19:V19"/>
    <mergeCell ref="Q20:V20"/>
    <mergeCell ref="K8:M8"/>
    <mergeCell ref="L24:M24"/>
    <mergeCell ref="L17:M17"/>
    <mergeCell ref="L18:M18"/>
    <mergeCell ref="L19:M19"/>
    <mergeCell ref="L20:M20"/>
    <mergeCell ref="L10:M10"/>
    <mergeCell ref="L14:M14"/>
    <mergeCell ref="L15:M15"/>
    <mergeCell ref="L16:M16"/>
    <mergeCell ref="Q13:V13"/>
    <mergeCell ref="Q14:V14"/>
    <mergeCell ref="Q15:V15"/>
    <mergeCell ref="Q16:V16"/>
    <mergeCell ref="L33:M33"/>
    <mergeCell ref="L27:M27"/>
    <mergeCell ref="L29:M29"/>
    <mergeCell ref="L30:M30"/>
    <mergeCell ref="Q27:V27"/>
    <mergeCell ref="Q28:V28"/>
    <mergeCell ref="Q29:V29"/>
    <mergeCell ref="Q30:V30"/>
    <mergeCell ref="Q31:V31"/>
    <mergeCell ref="Q32:V32"/>
    <mergeCell ref="Q33:V33"/>
    <mergeCell ref="L28:M28"/>
    <mergeCell ref="L31:M31"/>
    <mergeCell ref="L32:M32"/>
    <mergeCell ref="Q26:V26"/>
    <mergeCell ref="L11:M11"/>
    <mergeCell ref="L12:M12"/>
    <mergeCell ref="L13:M13"/>
    <mergeCell ref="D4:I4"/>
    <mergeCell ref="T4:U4"/>
    <mergeCell ref="R7:V7"/>
    <mergeCell ref="C8:J8"/>
    <mergeCell ref="O8:P8"/>
    <mergeCell ref="L9:M9"/>
    <mergeCell ref="L21:M21"/>
    <mergeCell ref="L22:M22"/>
    <mergeCell ref="L23:M23"/>
    <mergeCell ref="L25:M25"/>
    <mergeCell ref="L26:M26"/>
    <mergeCell ref="Q18:V18"/>
  </mergeCells>
  <phoneticPr fontId="2"/>
  <pageMargins left="0" right="0" top="0.19685039370078741" bottom="0" header="0.11811023622047245" footer="0"/>
  <pageSetup paperSize="9" orientation="landscape" r:id="rId1"/>
  <headerFooter alignWithMargins="0"/>
  <rowBreaks count="1" manualBreakCount="1">
    <brk id="3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8"/>
  <dimension ref="A1:M86"/>
  <sheetViews>
    <sheetView view="pageBreakPreview" zoomScale="75" zoomScaleNormal="100" zoomScaleSheetLayoutView="75" workbookViewId="0">
      <selection activeCell="B31" sqref="B31:C32"/>
    </sheetView>
  </sheetViews>
  <sheetFormatPr defaultRowHeight="14.25"/>
  <cols>
    <col min="1" max="1" width="3.75" style="56" customWidth="1"/>
    <col min="2" max="2" width="27.375" style="56" customWidth="1"/>
    <col min="3" max="3" width="25.25" style="56" customWidth="1"/>
    <col min="4" max="4" width="11.625" style="56" customWidth="1"/>
    <col min="5" max="5" width="5.875" style="56" customWidth="1"/>
    <col min="6" max="6" width="14.625" style="56" customWidth="1"/>
    <col min="7" max="7" width="13.375" style="56" customWidth="1"/>
    <col min="8" max="8" width="4.75" style="56" customWidth="1"/>
    <col min="9" max="9" width="18.625" style="56" customWidth="1"/>
    <col min="10" max="10" width="0" style="56" hidden="1" customWidth="1"/>
    <col min="11" max="11" width="13.25" style="56" customWidth="1"/>
    <col min="12" max="12" width="23.75" style="56" customWidth="1"/>
    <col min="13" max="13" width="3.625" style="56" customWidth="1"/>
    <col min="14" max="16384" width="9" style="56"/>
  </cols>
  <sheetData>
    <row r="1" spans="1:13" ht="15" customHeight="1" thickBot="1">
      <c r="A1" s="76"/>
      <c r="B1" s="57"/>
      <c r="C1" s="57"/>
      <c r="D1" s="79"/>
      <c r="E1" s="79"/>
      <c r="F1" s="79"/>
      <c r="G1" s="79"/>
      <c r="H1" s="79"/>
      <c r="I1" s="58"/>
      <c r="J1" s="58" t="s">
        <v>153</v>
      </c>
      <c r="K1" s="58"/>
      <c r="L1" s="59"/>
      <c r="M1" s="76"/>
    </row>
    <row r="2" spans="1:13" ht="15" customHeight="1">
      <c r="A2" s="76"/>
      <c r="B2" s="114" t="s">
        <v>158</v>
      </c>
      <c r="C2" s="281"/>
      <c r="D2" s="282"/>
      <c r="E2" s="282"/>
      <c r="F2" s="282"/>
      <c r="G2" s="282"/>
      <c r="H2" s="282"/>
      <c r="I2" s="282"/>
      <c r="J2" s="62" t="s">
        <v>154</v>
      </c>
      <c r="K2" s="63"/>
      <c r="L2" s="115"/>
      <c r="M2" s="76"/>
    </row>
    <row r="3" spans="1:13" ht="28.5" customHeight="1" thickBot="1">
      <c r="A3" s="76"/>
      <c r="B3" s="83" t="s">
        <v>159</v>
      </c>
      <c r="C3" s="283"/>
      <c r="D3" s="284"/>
      <c r="E3" s="284"/>
      <c r="F3" s="284"/>
      <c r="G3" s="284"/>
      <c r="H3" s="284"/>
      <c r="I3" s="284"/>
      <c r="J3" s="84" t="s">
        <v>155</v>
      </c>
      <c r="K3" s="85"/>
      <c r="L3" s="86"/>
      <c r="M3" s="76"/>
    </row>
    <row r="4" spans="1:13" ht="27" customHeight="1" thickBot="1">
      <c r="A4" s="76"/>
      <c r="B4" s="58"/>
      <c r="C4" s="58"/>
      <c r="D4" s="58"/>
      <c r="E4" s="58"/>
      <c r="F4" s="65"/>
      <c r="G4" s="66"/>
      <c r="H4" s="66"/>
      <c r="I4" s="58"/>
      <c r="J4" s="58" t="s">
        <v>156</v>
      </c>
      <c r="K4" s="64"/>
      <c r="L4" s="58"/>
      <c r="M4" s="76"/>
    </row>
    <row r="5" spans="1:13" ht="21.75" customHeight="1">
      <c r="A5" s="76"/>
      <c r="B5" s="279" t="s">
        <v>121</v>
      </c>
      <c r="C5" s="280"/>
      <c r="D5" s="288" t="s">
        <v>145</v>
      </c>
      <c r="E5" s="289"/>
      <c r="F5" s="88" t="s">
        <v>122</v>
      </c>
      <c r="G5" s="288" t="s">
        <v>123</v>
      </c>
      <c r="H5" s="289"/>
      <c r="I5" s="87" t="s">
        <v>116</v>
      </c>
      <c r="J5" s="87"/>
      <c r="K5" s="273" t="s">
        <v>124</v>
      </c>
      <c r="L5" s="274"/>
      <c r="M5" s="77"/>
    </row>
    <row r="6" spans="1:13" ht="15" customHeight="1">
      <c r="A6" s="76"/>
      <c r="B6" s="275"/>
      <c r="C6" s="285"/>
      <c r="D6" s="133" t="str">
        <f>+IF(O6="","",IF(INT(O6),INT(O6),"0"))</f>
        <v/>
      </c>
      <c r="E6" s="125" t="str">
        <f>+IF(O6="","",IF(O6-INT(O6),O6-INT(O6),""))</f>
        <v/>
      </c>
      <c r="F6" s="122"/>
      <c r="G6" s="137" t="str">
        <f t="shared" ref="G6:G11" si="0">+IF(OR(P6="",F6="式"),"",IF(INT(P6),INT(P6),"0"))</f>
        <v/>
      </c>
      <c r="H6" s="129" t="str">
        <f t="shared" ref="H6:H11" si="1">+IF(OR(P6="",F6="式"),"",IF(P6-INT(P6),P6-INT(P6),""))</f>
        <v/>
      </c>
      <c r="I6" s="102" t="str">
        <f>IF(O6="","",+INT(O6*P6))</f>
        <v/>
      </c>
      <c r="J6" s="141"/>
      <c r="K6" s="116"/>
      <c r="L6" s="96"/>
      <c r="M6" s="76"/>
    </row>
    <row r="7" spans="1:13" ht="15" customHeight="1">
      <c r="A7" s="76"/>
      <c r="B7" s="269"/>
      <c r="C7" s="286"/>
      <c r="D7" s="134" t="str">
        <f>+IF(O7="","",IF(INT(O7),INT(O7),"0"))</f>
        <v/>
      </c>
      <c r="E7" s="126" t="str">
        <f>+IF(O7="","",IF(O7-INT(O7),O7-INT(O7),""))</f>
        <v/>
      </c>
      <c r="F7" s="123"/>
      <c r="G7" s="138" t="str">
        <f t="shared" si="0"/>
        <v/>
      </c>
      <c r="H7" s="130" t="str">
        <f t="shared" si="1"/>
        <v/>
      </c>
      <c r="I7" s="103" t="str">
        <f t="shared" ref="I7:I41" si="2">IF(O7="","",+INT(O7*P7))</f>
        <v/>
      </c>
      <c r="J7" s="142"/>
      <c r="K7" s="117" t="s">
        <v>157</v>
      </c>
      <c r="L7" s="97"/>
      <c r="M7" s="76"/>
    </row>
    <row r="8" spans="1:13" ht="15" customHeight="1">
      <c r="A8" s="76"/>
      <c r="B8" s="271"/>
      <c r="C8" s="287"/>
      <c r="D8" s="135" t="str">
        <f>+IF(O8="","",IF(INT(O8),INT(O8),"0"))</f>
        <v/>
      </c>
      <c r="E8" s="127" t="str">
        <f>+IF(O8="","",IF(O8-INT(O8),O8-INT(O8),""))</f>
        <v/>
      </c>
      <c r="F8" s="124"/>
      <c r="G8" s="139" t="str">
        <f t="shared" si="0"/>
        <v/>
      </c>
      <c r="H8" s="131" t="str">
        <f t="shared" si="1"/>
        <v/>
      </c>
      <c r="I8" s="104" t="str">
        <f t="shared" si="2"/>
        <v/>
      </c>
      <c r="J8" s="143"/>
      <c r="K8" s="118" t="s">
        <v>157</v>
      </c>
      <c r="L8" s="119"/>
      <c r="M8" s="76"/>
    </row>
    <row r="9" spans="1:13" ht="15" customHeight="1">
      <c r="A9" s="76"/>
      <c r="B9" s="275"/>
      <c r="C9" s="276"/>
      <c r="D9" s="133" t="str">
        <f t="shared" ref="D9:D41" si="3">+IF(O9="","",IF(INT(O9),INT(O9),"0"))</f>
        <v/>
      </c>
      <c r="E9" s="125" t="str">
        <f t="shared" ref="E9:E41" si="4">+IF(O9="","",IF(O9-INT(O9),O9-INT(O9),""))</f>
        <v/>
      </c>
      <c r="F9" s="98"/>
      <c r="G9" s="137" t="str">
        <f t="shared" si="0"/>
        <v/>
      </c>
      <c r="H9" s="129" t="str">
        <f t="shared" si="1"/>
        <v/>
      </c>
      <c r="I9" s="102" t="str">
        <f t="shared" si="2"/>
        <v/>
      </c>
      <c r="J9" s="69"/>
      <c r="K9" s="116" t="s">
        <v>157</v>
      </c>
      <c r="L9" s="96"/>
      <c r="M9" s="76"/>
    </row>
    <row r="10" spans="1:13" ht="15" customHeight="1">
      <c r="A10" s="76"/>
      <c r="B10" s="269"/>
      <c r="C10" s="270"/>
      <c r="D10" s="134" t="str">
        <f t="shared" si="3"/>
        <v/>
      </c>
      <c r="E10" s="126" t="str">
        <f t="shared" si="4"/>
        <v/>
      </c>
      <c r="F10" s="99"/>
      <c r="G10" s="138" t="str">
        <f t="shared" si="0"/>
        <v/>
      </c>
      <c r="H10" s="130" t="str">
        <f t="shared" si="1"/>
        <v/>
      </c>
      <c r="I10" s="103" t="str">
        <f t="shared" si="2"/>
        <v/>
      </c>
      <c r="J10" s="82"/>
      <c r="K10" s="117" t="s">
        <v>157</v>
      </c>
      <c r="L10" s="97"/>
      <c r="M10" s="76"/>
    </row>
    <row r="11" spans="1:13" ht="15" customHeight="1">
      <c r="A11" s="76"/>
      <c r="B11" s="271"/>
      <c r="C11" s="272"/>
      <c r="D11" s="135" t="str">
        <f t="shared" si="3"/>
        <v/>
      </c>
      <c r="E11" s="127" t="str">
        <f t="shared" si="4"/>
        <v/>
      </c>
      <c r="F11" s="100"/>
      <c r="G11" s="139" t="str">
        <f t="shared" si="0"/>
        <v/>
      </c>
      <c r="H11" s="131" t="str">
        <f t="shared" si="1"/>
        <v/>
      </c>
      <c r="I11" s="104" t="str">
        <f t="shared" si="2"/>
        <v/>
      </c>
      <c r="J11" s="68"/>
      <c r="K11" s="118" t="s">
        <v>157</v>
      </c>
      <c r="L11" s="119"/>
      <c r="M11" s="76"/>
    </row>
    <row r="12" spans="1:13" ht="15" customHeight="1">
      <c r="A12" s="76"/>
      <c r="B12" s="275"/>
      <c r="C12" s="276"/>
      <c r="D12" s="133" t="str">
        <f t="shared" si="3"/>
        <v/>
      </c>
      <c r="E12" s="125" t="str">
        <f t="shared" si="4"/>
        <v/>
      </c>
      <c r="F12" s="98"/>
      <c r="G12" s="137" t="str">
        <f t="shared" ref="G12:G41" si="5">+IF(OR(P12="",F12="式"),"",IF(INT(P12),INT(P12),"0"))</f>
        <v/>
      </c>
      <c r="H12" s="129" t="str">
        <f t="shared" ref="H12:H41" si="6">+IF(OR(P12="",F12="式"),"",IF(P12-INT(P12),P12-INT(P12),""))</f>
        <v/>
      </c>
      <c r="I12" s="102" t="str">
        <f t="shared" si="2"/>
        <v/>
      </c>
      <c r="J12" s="69"/>
      <c r="K12" s="116"/>
      <c r="L12" s="96"/>
      <c r="M12" s="76"/>
    </row>
    <row r="13" spans="1:13" ht="15" customHeight="1">
      <c r="A13" s="76"/>
      <c r="B13" s="269"/>
      <c r="C13" s="270"/>
      <c r="D13" s="134" t="str">
        <f t="shared" si="3"/>
        <v/>
      </c>
      <c r="E13" s="126" t="str">
        <f t="shared" si="4"/>
        <v/>
      </c>
      <c r="F13" s="99"/>
      <c r="G13" s="138" t="str">
        <f t="shared" si="5"/>
        <v/>
      </c>
      <c r="H13" s="130" t="str">
        <f t="shared" si="6"/>
        <v/>
      </c>
      <c r="I13" s="103" t="str">
        <f t="shared" si="2"/>
        <v/>
      </c>
      <c r="J13" s="82"/>
      <c r="K13" s="117"/>
      <c r="L13" s="97"/>
      <c r="M13" s="76"/>
    </row>
    <row r="14" spans="1:13" ht="15" customHeight="1">
      <c r="A14" s="76"/>
      <c r="B14" s="271"/>
      <c r="C14" s="272"/>
      <c r="D14" s="135" t="str">
        <f t="shared" si="3"/>
        <v/>
      </c>
      <c r="E14" s="127" t="str">
        <f t="shared" si="4"/>
        <v/>
      </c>
      <c r="F14" s="100"/>
      <c r="G14" s="139" t="str">
        <f t="shared" si="5"/>
        <v/>
      </c>
      <c r="H14" s="131" t="str">
        <f t="shared" si="6"/>
        <v/>
      </c>
      <c r="I14" s="104" t="str">
        <f t="shared" si="2"/>
        <v/>
      </c>
      <c r="J14" s="68"/>
      <c r="K14" s="118"/>
      <c r="L14" s="119"/>
      <c r="M14" s="76"/>
    </row>
    <row r="15" spans="1:13" ht="15" customHeight="1">
      <c r="A15" s="76"/>
      <c r="B15" s="275"/>
      <c r="C15" s="276"/>
      <c r="D15" s="133" t="str">
        <f t="shared" si="3"/>
        <v/>
      </c>
      <c r="E15" s="125" t="str">
        <f t="shared" si="4"/>
        <v/>
      </c>
      <c r="F15" s="98"/>
      <c r="G15" s="137" t="str">
        <f t="shared" si="5"/>
        <v/>
      </c>
      <c r="H15" s="129" t="str">
        <f t="shared" si="6"/>
        <v/>
      </c>
      <c r="I15" s="102" t="str">
        <f t="shared" si="2"/>
        <v/>
      </c>
      <c r="J15" s="69"/>
      <c r="K15" s="116"/>
      <c r="L15" s="96"/>
      <c r="M15" s="76"/>
    </row>
    <row r="16" spans="1:13" ht="15" customHeight="1">
      <c r="A16" s="76"/>
      <c r="B16" s="269"/>
      <c r="C16" s="270"/>
      <c r="D16" s="134" t="str">
        <f t="shared" si="3"/>
        <v/>
      </c>
      <c r="E16" s="126" t="str">
        <f t="shared" si="4"/>
        <v/>
      </c>
      <c r="F16" s="99"/>
      <c r="G16" s="138" t="str">
        <f t="shared" si="5"/>
        <v/>
      </c>
      <c r="H16" s="130" t="str">
        <f t="shared" si="6"/>
        <v/>
      </c>
      <c r="I16" s="103" t="str">
        <f t="shared" si="2"/>
        <v/>
      </c>
      <c r="J16" s="82"/>
      <c r="K16" s="117"/>
      <c r="L16" s="97"/>
      <c r="M16" s="76"/>
    </row>
    <row r="17" spans="1:13" ht="15" customHeight="1">
      <c r="A17" s="76"/>
      <c r="B17" s="271"/>
      <c r="C17" s="272"/>
      <c r="D17" s="135" t="str">
        <f t="shared" si="3"/>
        <v/>
      </c>
      <c r="E17" s="127" t="str">
        <f t="shared" si="4"/>
        <v/>
      </c>
      <c r="F17" s="100"/>
      <c r="G17" s="139" t="str">
        <f t="shared" si="5"/>
        <v/>
      </c>
      <c r="H17" s="131" t="str">
        <f t="shared" si="6"/>
        <v/>
      </c>
      <c r="I17" s="104" t="str">
        <f t="shared" si="2"/>
        <v/>
      </c>
      <c r="J17" s="68"/>
      <c r="K17" s="118"/>
      <c r="L17" s="119"/>
      <c r="M17" s="76"/>
    </row>
    <row r="18" spans="1:13" ht="15" customHeight="1">
      <c r="A18" s="76"/>
      <c r="B18" s="275"/>
      <c r="C18" s="276"/>
      <c r="D18" s="133" t="str">
        <f t="shared" si="3"/>
        <v/>
      </c>
      <c r="E18" s="125" t="str">
        <f t="shared" si="4"/>
        <v/>
      </c>
      <c r="F18" s="98"/>
      <c r="G18" s="137" t="str">
        <f t="shared" si="5"/>
        <v/>
      </c>
      <c r="H18" s="129" t="str">
        <f t="shared" si="6"/>
        <v/>
      </c>
      <c r="I18" s="102" t="str">
        <f t="shared" si="2"/>
        <v/>
      </c>
      <c r="J18" s="69"/>
      <c r="K18" s="116"/>
      <c r="L18" s="96"/>
      <c r="M18" s="76"/>
    </row>
    <row r="19" spans="1:13" ht="15" customHeight="1">
      <c r="A19" s="76"/>
      <c r="B19" s="269"/>
      <c r="C19" s="270"/>
      <c r="D19" s="134" t="str">
        <f t="shared" si="3"/>
        <v/>
      </c>
      <c r="E19" s="126" t="str">
        <f t="shared" si="4"/>
        <v/>
      </c>
      <c r="F19" s="99"/>
      <c r="G19" s="138" t="str">
        <f t="shared" si="5"/>
        <v/>
      </c>
      <c r="H19" s="130" t="str">
        <f t="shared" si="6"/>
        <v/>
      </c>
      <c r="I19" s="103" t="str">
        <f t="shared" si="2"/>
        <v/>
      </c>
      <c r="J19" s="82"/>
      <c r="K19" s="117"/>
      <c r="L19" s="97"/>
      <c r="M19" s="76"/>
    </row>
    <row r="20" spans="1:13" ht="15" customHeight="1">
      <c r="A20" s="76"/>
      <c r="B20" s="271"/>
      <c r="C20" s="272"/>
      <c r="D20" s="135" t="str">
        <f t="shared" si="3"/>
        <v/>
      </c>
      <c r="E20" s="127" t="str">
        <f t="shared" si="4"/>
        <v/>
      </c>
      <c r="F20" s="100"/>
      <c r="G20" s="139" t="str">
        <f t="shared" si="5"/>
        <v/>
      </c>
      <c r="H20" s="131" t="str">
        <f t="shared" si="6"/>
        <v/>
      </c>
      <c r="I20" s="104" t="str">
        <f t="shared" si="2"/>
        <v/>
      </c>
      <c r="J20" s="68"/>
      <c r="K20" s="118"/>
      <c r="L20" s="119"/>
      <c r="M20" s="76"/>
    </row>
    <row r="21" spans="1:13" ht="15" customHeight="1">
      <c r="A21" s="76"/>
      <c r="B21" s="275"/>
      <c r="C21" s="276"/>
      <c r="D21" s="133" t="str">
        <f t="shared" si="3"/>
        <v/>
      </c>
      <c r="E21" s="125" t="str">
        <f t="shared" si="4"/>
        <v/>
      </c>
      <c r="F21" s="98"/>
      <c r="G21" s="137" t="str">
        <f t="shared" si="5"/>
        <v/>
      </c>
      <c r="H21" s="129" t="str">
        <f t="shared" si="6"/>
        <v/>
      </c>
      <c r="I21" s="102" t="str">
        <f t="shared" si="2"/>
        <v/>
      </c>
      <c r="J21" s="69"/>
      <c r="K21" s="116"/>
      <c r="L21" s="96"/>
      <c r="M21" s="76"/>
    </row>
    <row r="22" spans="1:13" ht="15" customHeight="1">
      <c r="A22" s="76"/>
      <c r="B22" s="269"/>
      <c r="C22" s="270"/>
      <c r="D22" s="134" t="str">
        <f t="shared" si="3"/>
        <v/>
      </c>
      <c r="E22" s="126" t="str">
        <f t="shared" si="4"/>
        <v/>
      </c>
      <c r="F22" s="99"/>
      <c r="G22" s="138" t="str">
        <f t="shared" si="5"/>
        <v/>
      </c>
      <c r="H22" s="130" t="str">
        <f t="shared" si="6"/>
        <v/>
      </c>
      <c r="I22" s="103" t="str">
        <f t="shared" si="2"/>
        <v/>
      </c>
      <c r="J22" s="82"/>
      <c r="K22" s="117"/>
      <c r="L22" s="97"/>
      <c r="M22" s="76"/>
    </row>
    <row r="23" spans="1:13" ht="15" customHeight="1">
      <c r="A23" s="76"/>
      <c r="B23" s="271"/>
      <c r="C23" s="272"/>
      <c r="D23" s="135" t="str">
        <f t="shared" si="3"/>
        <v/>
      </c>
      <c r="E23" s="127" t="str">
        <f t="shared" si="4"/>
        <v/>
      </c>
      <c r="F23" s="100"/>
      <c r="G23" s="139" t="str">
        <f t="shared" si="5"/>
        <v/>
      </c>
      <c r="H23" s="131" t="str">
        <f t="shared" si="6"/>
        <v/>
      </c>
      <c r="I23" s="104" t="str">
        <f t="shared" si="2"/>
        <v/>
      </c>
      <c r="J23" s="68"/>
      <c r="K23" s="118"/>
      <c r="L23" s="119"/>
      <c r="M23" s="76"/>
    </row>
    <row r="24" spans="1:13" ht="15" customHeight="1">
      <c r="A24" s="76"/>
      <c r="B24" s="275"/>
      <c r="C24" s="276"/>
      <c r="D24" s="133" t="str">
        <f t="shared" si="3"/>
        <v/>
      </c>
      <c r="E24" s="125" t="str">
        <f t="shared" si="4"/>
        <v/>
      </c>
      <c r="F24" s="98"/>
      <c r="G24" s="137" t="str">
        <f t="shared" si="5"/>
        <v/>
      </c>
      <c r="H24" s="129" t="str">
        <f t="shared" si="6"/>
        <v/>
      </c>
      <c r="I24" s="102" t="str">
        <f t="shared" si="2"/>
        <v/>
      </c>
      <c r="J24" s="69"/>
      <c r="K24" s="116"/>
      <c r="L24" s="96"/>
      <c r="M24" s="76"/>
    </row>
    <row r="25" spans="1:13" ht="15" customHeight="1">
      <c r="A25" s="76"/>
      <c r="B25" s="269"/>
      <c r="C25" s="270"/>
      <c r="D25" s="134" t="str">
        <f t="shared" si="3"/>
        <v/>
      </c>
      <c r="E25" s="126" t="str">
        <f t="shared" si="4"/>
        <v/>
      </c>
      <c r="F25" s="99"/>
      <c r="G25" s="138" t="str">
        <f t="shared" si="5"/>
        <v/>
      </c>
      <c r="H25" s="130" t="str">
        <f t="shared" si="6"/>
        <v/>
      </c>
      <c r="I25" s="103" t="str">
        <f t="shared" si="2"/>
        <v/>
      </c>
      <c r="J25" s="82"/>
      <c r="K25" s="117"/>
      <c r="L25" s="97"/>
      <c r="M25" s="76"/>
    </row>
    <row r="26" spans="1:13" ht="15" customHeight="1">
      <c r="A26" s="76"/>
      <c r="B26" s="271"/>
      <c r="C26" s="272"/>
      <c r="D26" s="135" t="str">
        <f t="shared" si="3"/>
        <v/>
      </c>
      <c r="E26" s="127" t="str">
        <f t="shared" si="4"/>
        <v/>
      </c>
      <c r="F26" s="100"/>
      <c r="G26" s="139" t="str">
        <f t="shared" si="5"/>
        <v/>
      </c>
      <c r="H26" s="131" t="str">
        <f t="shared" si="6"/>
        <v/>
      </c>
      <c r="I26" s="104" t="str">
        <f t="shared" si="2"/>
        <v/>
      </c>
      <c r="J26" s="68"/>
      <c r="K26" s="118"/>
      <c r="L26" s="119"/>
      <c r="M26" s="76"/>
    </row>
    <row r="27" spans="1:13" ht="15" customHeight="1">
      <c r="A27" s="76"/>
      <c r="B27" s="275"/>
      <c r="C27" s="276"/>
      <c r="D27" s="133" t="str">
        <f t="shared" si="3"/>
        <v/>
      </c>
      <c r="E27" s="125" t="str">
        <f t="shared" si="4"/>
        <v/>
      </c>
      <c r="F27" s="98"/>
      <c r="G27" s="137" t="str">
        <f t="shared" si="5"/>
        <v/>
      </c>
      <c r="H27" s="129" t="str">
        <f t="shared" si="6"/>
        <v/>
      </c>
      <c r="I27" s="102" t="str">
        <f t="shared" si="2"/>
        <v/>
      </c>
      <c r="J27" s="69"/>
      <c r="K27" s="116"/>
      <c r="L27" s="96"/>
      <c r="M27" s="76"/>
    </row>
    <row r="28" spans="1:13" ht="15" customHeight="1">
      <c r="A28" s="76"/>
      <c r="B28" s="269"/>
      <c r="C28" s="270"/>
      <c r="D28" s="134" t="str">
        <f t="shared" si="3"/>
        <v/>
      </c>
      <c r="E28" s="126" t="str">
        <f t="shared" si="4"/>
        <v/>
      </c>
      <c r="F28" s="99"/>
      <c r="G28" s="138" t="str">
        <f t="shared" si="5"/>
        <v/>
      </c>
      <c r="H28" s="130" t="str">
        <f t="shared" si="6"/>
        <v/>
      </c>
      <c r="I28" s="103" t="str">
        <f t="shared" si="2"/>
        <v/>
      </c>
      <c r="J28" s="82"/>
      <c r="K28" s="117"/>
      <c r="L28" s="97"/>
      <c r="M28" s="76"/>
    </row>
    <row r="29" spans="1:13" ht="15" customHeight="1">
      <c r="A29" s="76"/>
      <c r="B29" s="271"/>
      <c r="C29" s="272"/>
      <c r="D29" s="135" t="str">
        <f t="shared" si="3"/>
        <v/>
      </c>
      <c r="E29" s="127" t="str">
        <f t="shared" si="4"/>
        <v/>
      </c>
      <c r="F29" s="100"/>
      <c r="G29" s="139" t="str">
        <f t="shared" si="5"/>
        <v/>
      </c>
      <c r="H29" s="131" t="str">
        <f t="shared" si="6"/>
        <v/>
      </c>
      <c r="I29" s="104" t="str">
        <f t="shared" si="2"/>
        <v/>
      </c>
      <c r="J29" s="68"/>
      <c r="K29" s="118"/>
      <c r="L29" s="119"/>
      <c r="M29" s="76"/>
    </row>
    <row r="30" spans="1:13" ht="15" customHeight="1">
      <c r="A30" s="76"/>
      <c r="B30" s="275"/>
      <c r="C30" s="276"/>
      <c r="D30" s="133" t="str">
        <f t="shared" si="3"/>
        <v/>
      </c>
      <c r="E30" s="125" t="str">
        <f t="shared" si="4"/>
        <v/>
      </c>
      <c r="F30" s="98"/>
      <c r="G30" s="137" t="str">
        <f t="shared" si="5"/>
        <v/>
      </c>
      <c r="H30" s="129" t="str">
        <f t="shared" si="6"/>
        <v/>
      </c>
      <c r="I30" s="102" t="str">
        <f t="shared" si="2"/>
        <v/>
      </c>
      <c r="J30" s="69"/>
      <c r="K30" s="116"/>
      <c r="L30" s="96"/>
      <c r="M30" s="76"/>
    </row>
    <row r="31" spans="1:13" ht="15" customHeight="1">
      <c r="A31" s="76"/>
      <c r="B31" s="269"/>
      <c r="C31" s="270"/>
      <c r="D31" s="134" t="str">
        <f t="shared" si="3"/>
        <v/>
      </c>
      <c r="E31" s="126" t="str">
        <f t="shared" si="4"/>
        <v/>
      </c>
      <c r="F31" s="99"/>
      <c r="G31" s="138" t="str">
        <f t="shared" si="5"/>
        <v/>
      </c>
      <c r="H31" s="130" t="str">
        <f t="shared" si="6"/>
        <v/>
      </c>
      <c r="I31" s="103" t="str">
        <f t="shared" si="2"/>
        <v/>
      </c>
      <c r="J31" s="82"/>
      <c r="K31" s="117"/>
      <c r="L31" s="97"/>
      <c r="M31" s="76"/>
    </row>
    <row r="32" spans="1:13" ht="15" customHeight="1">
      <c r="A32" s="76"/>
      <c r="B32" s="271"/>
      <c r="C32" s="272"/>
      <c r="D32" s="135" t="str">
        <f t="shared" si="3"/>
        <v/>
      </c>
      <c r="E32" s="127" t="str">
        <f t="shared" si="4"/>
        <v/>
      </c>
      <c r="F32" s="100"/>
      <c r="G32" s="139" t="str">
        <f t="shared" si="5"/>
        <v/>
      </c>
      <c r="H32" s="131" t="str">
        <f t="shared" si="6"/>
        <v/>
      </c>
      <c r="I32" s="104" t="str">
        <f t="shared" si="2"/>
        <v/>
      </c>
      <c r="J32" s="68"/>
      <c r="K32" s="118"/>
      <c r="L32" s="119"/>
      <c r="M32" s="76"/>
    </row>
    <row r="33" spans="1:13" ht="15" customHeight="1">
      <c r="A33" s="76"/>
      <c r="B33" s="275"/>
      <c r="C33" s="276"/>
      <c r="D33" s="133" t="str">
        <f t="shared" si="3"/>
        <v/>
      </c>
      <c r="E33" s="125" t="str">
        <f t="shared" si="4"/>
        <v/>
      </c>
      <c r="F33" s="98"/>
      <c r="G33" s="137" t="str">
        <f t="shared" si="5"/>
        <v/>
      </c>
      <c r="H33" s="129" t="str">
        <f t="shared" si="6"/>
        <v/>
      </c>
      <c r="I33" s="102" t="str">
        <f t="shared" si="2"/>
        <v/>
      </c>
      <c r="J33" s="69"/>
      <c r="K33" s="116"/>
      <c r="L33" s="96"/>
      <c r="M33" s="76"/>
    </row>
    <row r="34" spans="1:13" ht="15" customHeight="1">
      <c r="A34" s="76"/>
      <c r="B34" s="269"/>
      <c r="C34" s="270"/>
      <c r="D34" s="134" t="str">
        <f t="shared" si="3"/>
        <v/>
      </c>
      <c r="E34" s="126" t="str">
        <f t="shared" si="4"/>
        <v/>
      </c>
      <c r="F34" s="99"/>
      <c r="G34" s="138" t="str">
        <f t="shared" si="5"/>
        <v/>
      </c>
      <c r="H34" s="130" t="str">
        <f t="shared" si="6"/>
        <v/>
      </c>
      <c r="I34" s="103" t="str">
        <f t="shared" si="2"/>
        <v/>
      </c>
      <c r="J34" s="82"/>
      <c r="K34" s="117"/>
      <c r="L34" s="97"/>
      <c r="M34" s="76"/>
    </row>
    <row r="35" spans="1:13" ht="15" customHeight="1">
      <c r="A35" s="76"/>
      <c r="B35" s="271"/>
      <c r="C35" s="272"/>
      <c r="D35" s="135" t="str">
        <f t="shared" si="3"/>
        <v/>
      </c>
      <c r="E35" s="127" t="str">
        <f t="shared" si="4"/>
        <v/>
      </c>
      <c r="F35" s="100"/>
      <c r="G35" s="139" t="str">
        <f t="shared" si="5"/>
        <v/>
      </c>
      <c r="H35" s="131" t="str">
        <f t="shared" si="6"/>
        <v/>
      </c>
      <c r="I35" s="104" t="str">
        <f t="shared" si="2"/>
        <v/>
      </c>
      <c r="J35" s="68"/>
      <c r="K35" s="118"/>
      <c r="L35" s="119"/>
      <c r="M35" s="76"/>
    </row>
    <row r="36" spans="1:13" ht="15" customHeight="1">
      <c r="A36" s="76"/>
      <c r="B36" s="275"/>
      <c r="C36" s="276"/>
      <c r="D36" s="133" t="str">
        <f t="shared" si="3"/>
        <v/>
      </c>
      <c r="E36" s="125" t="str">
        <f t="shared" si="4"/>
        <v/>
      </c>
      <c r="F36" s="98"/>
      <c r="G36" s="137" t="str">
        <f t="shared" si="5"/>
        <v/>
      </c>
      <c r="H36" s="129" t="str">
        <f t="shared" si="6"/>
        <v/>
      </c>
      <c r="I36" s="102" t="str">
        <f t="shared" si="2"/>
        <v/>
      </c>
      <c r="J36" s="69"/>
      <c r="K36" s="116"/>
      <c r="L36" s="96"/>
      <c r="M36" s="76"/>
    </row>
    <row r="37" spans="1:13" ht="15" customHeight="1">
      <c r="A37" s="76"/>
      <c r="B37" s="269"/>
      <c r="C37" s="270"/>
      <c r="D37" s="134" t="str">
        <f t="shared" si="3"/>
        <v/>
      </c>
      <c r="E37" s="126" t="str">
        <f t="shared" si="4"/>
        <v/>
      </c>
      <c r="F37" s="99"/>
      <c r="G37" s="138" t="str">
        <f t="shared" si="5"/>
        <v/>
      </c>
      <c r="H37" s="130" t="str">
        <f t="shared" si="6"/>
        <v/>
      </c>
      <c r="I37" s="103" t="str">
        <f t="shared" si="2"/>
        <v/>
      </c>
      <c r="J37" s="82"/>
      <c r="K37" s="117"/>
      <c r="L37" s="97"/>
      <c r="M37" s="76"/>
    </row>
    <row r="38" spans="1:13" ht="15" customHeight="1">
      <c r="A38" s="76"/>
      <c r="B38" s="271"/>
      <c r="C38" s="272"/>
      <c r="D38" s="135" t="str">
        <f t="shared" si="3"/>
        <v/>
      </c>
      <c r="E38" s="127" t="str">
        <f t="shared" si="4"/>
        <v/>
      </c>
      <c r="F38" s="100"/>
      <c r="G38" s="139" t="str">
        <f t="shared" si="5"/>
        <v/>
      </c>
      <c r="H38" s="131" t="str">
        <f t="shared" si="6"/>
        <v/>
      </c>
      <c r="I38" s="104" t="str">
        <f t="shared" si="2"/>
        <v/>
      </c>
      <c r="J38" s="68"/>
      <c r="K38" s="118"/>
      <c r="L38" s="119"/>
      <c r="M38" s="76"/>
    </row>
    <row r="39" spans="1:13" ht="15" customHeight="1">
      <c r="A39" s="76"/>
      <c r="B39" s="269"/>
      <c r="C39" s="270"/>
      <c r="D39" s="133" t="str">
        <f t="shared" si="3"/>
        <v/>
      </c>
      <c r="E39" s="125" t="str">
        <f t="shared" si="4"/>
        <v/>
      </c>
      <c r="F39" s="99"/>
      <c r="G39" s="137" t="str">
        <f t="shared" si="5"/>
        <v/>
      </c>
      <c r="H39" s="129" t="str">
        <f t="shared" si="6"/>
        <v/>
      </c>
      <c r="I39" s="102" t="str">
        <f t="shared" si="2"/>
        <v/>
      </c>
      <c r="J39" s="82"/>
      <c r="K39" s="117"/>
      <c r="L39" s="97"/>
      <c r="M39" s="76"/>
    </row>
    <row r="40" spans="1:13" ht="15" customHeight="1">
      <c r="A40" s="76"/>
      <c r="B40" s="269"/>
      <c r="C40" s="270"/>
      <c r="D40" s="134" t="str">
        <f t="shared" si="3"/>
        <v/>
      </c>
      <c r="E40" s="126" t="str">
        <f t="shared" si="4"/>
        <v/>
      </c>
      <c r="F40" s="99"/>
      <c r="G40" s="138" t="str">
        <f t="shared" si="5"/>
        <v/>
      </c>
      <c r="H40" s="130" t="str">
        <f t="shared" si="6"/>
        <v/>
      </c>
      <c r="I40" s="103" t="str">
        <f t="shared" si="2"/>
        <v/>
      </c>
      <c r="J40" s="82"/>
      <c r="K40" s="117"/>
      <c r="L40" s="97"/>
      <c r="M40" s="76"/>
    </row>
    <row r="41" spans="1:13" ht="15" customHeight="1" thickBot="1">
      <c r="B41" s="290"/>
      <c r="C41" s="291"/>
      <c r="D41" s="136" t="str">
        <f t="shared" si="3"/>
        <v/>
      </c>
      <c r="E41" s="128" t="str">
        <f t="shared" si="4"/>
        <v/>
      </c>
      <c r="F41" s="101"/>
      <c r="G41" s="140" t="str">
        <f t="shared" si="5"/>
        <v/>
      </c>
      <c r="H41" s="132" t="str">
        <f t="shared" si="6"/>
        <v/>
      </c>
      <c r="I41" s="105" t="str">
        <f t="shared" si="2"/>
        <v/>
      </c>
      <c r="J41" s="70"/>
      <c r="K41" s="120"/>
      <c r="L41" s="121"/>
    </row>
    <row r="42" spans="1:13" ht="12.75" customHeight="1"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</row>
    <row r="43" spans="1:13" ht="20.25" customHeight="1"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</row>
    <row r="44" spans="1:13" ht="12.95" customHeight="1" thickBot="1">
      <c r="A44" s="76"/>
      <c r="B44" s="57"/>
      <c r="C44" s="57"/>
      <c r="D44" s="79"/>
      <c r="E44" s="79"/>
      <c r="F44" s="79"/>
      <c r="G44" s="79"/>
      <c r="H44" s="79"/>
      <c r="I44" s="58"/>
      <c r="J44" s="58" t="s">
        <v>153</v>
      </c>
      <c r="K44" s="58"/>
      <c r="L44" s="59"/>
      <c r="M44" s="76"/>
    </row>
    <row r="45" spans="1:13" ht="15" customHeight="1">
      <c r="A45" s="76"/>
      <c r="B45" s="114" t="s">
        <v>146</v>
      </c>
      <c r="C45" s="281"/>
      <c r="D45" s="282"/>
      <c r="E45" s="282"/>
      <c r="F45" s="282"/>
      <c r="G45" s="282"/>
      <c r="H45" s="282"/>
      <c r="I45" s="282"/>
      <c r="J45" s="62" t="s">
        <v>154</v>
      </c>
      <c r="K45" s="63"/>
      <c r="L45" s="115"/>
      <c r="M45" s="76"/>
    </row>
    <row r="46" spans="1:13" ht="28.5" customHeight="1" thickBot="1">
      <c r="A46" s="76"/>
      <c r="B46" s="83" t="s">
        <v>160</v>
      </c>
      <c r="C46" s="283"/>
      <c r="D46" s="284"/>
      <c r="E46" s="284"/>
      <c r="F46" s="284"/>
      <c r="G46" s="284"/>
      <c r="H46" s="284"/>
      <c r="I46" s="284"/>
      <c r="J46" s="84" t="s">
        <v>155</v>
      </c>
      <c r="K46" s="85"/>
      <c r="L46" s="86"/>
      <c r="M46" s="76"/>
    </row>
    <row r="47" spans="1:13" ht="26.25" customHeight="1" thickBot="1">
      <c r="A47" s="76"/>
      <c r="B47" s="58"/>
      <c r="C47" s="58"/>
      <c r="D47" s="58"/>
      <c r="E47" s="58"/>
      <c r="F47" s="65"/>
      <c r="G47" s="66"/>
      <c r="H47" s="66"/>
      <c r="I47" s="58"/>
      <c r="J47" s="58" t="s">
        <v>156</v>
      </c>
      <c r="K47" s="64"/>
      <c r="L47" s="58"/>
      <c r="M47" s="76"/>
    </row>
    <row r="48" spans="1:13" ht="21.75" customHeight="1">
      <c r="A48" s="76"/>
      <c r="B48" s="279" t="s">
        <v>121</v>
      </c>
      <c r="C48" s="280"/>
      <c r="D48" s="277" t="s">
        <v>145</v>
      </c>
      <c r="E48" s="278"/>
      <c r="F48" s="88" t="s">
        <v>122</v>
      </c>
      <c r="G48" s="277" t="s">
        <v>123</v>
      </c>
      <c r="H48" s="278"/>
      <c r="I48" s="87" t="s">
        <v>116</v>
      </c>
      <c r="J48" s="87"/>
      <c r="K48" s="273" t="s">
        <v>124</v>
      </c>
      <c r="L48" s="274"/>
      <c r="M48" s="77"/>
    </row>
    <row r="49" spans="1:13" ht="15" customHeight="1">
      <c r="A49" s="76"/>
      <c r="B49" s="275"/>
      <c r="C49" s="276"/>
      <c r="D49" s="133" t="str">
        <f>+IF(O49="","",IF(INT(O49),INT(O49),"0"))</f>
        <v/>
      </c>
      <c r="E49" s="125" t="str">
        <f>+IF(O49="","",IF(O49-INT(O49),O49-INT(O49),""))</f>
        <v/>
      </c>
      <c r="F49" s="98"/>
      <c r="G49" s="137" t="str">
        <f>+IF(OR(P49="",F49="式"),"",IF(INT(P49),INT(P49),"0"))</f>
        <v/>
      </c>
      <c r="H49" s="129" t="str">
        <f>+IF(OR(P49="",F49="式"),"",IF(P49-INT(P49),P49-INT(P49),""))</f>
        <v/>
      </c>
      <c r="I49" s="102" t="str">
        <f>IF(O49="","",+INT(O49*P49))</f>
        <v/>
      </c>
      <c r="J49" s="141"/>
      <c r="K49" s="116"/>
      <c r="L49" s="96"/>
      <c r="M49" s="76"/>
    </row>
    <row r="50" spans="1:13" ht="15" customHeight="1">
      <c r="A50" s="76"/>
      <c r="B50" s="269"/>
      <c r="C50" s="270"/>
      <c r="D50" s="134" t="str">
        <f>+IF(O50="","",IF(INT(O50),INT(O50),"0"))</f>
        <v/>
      </c>
      <c r="E50" s="126" t="str">
        <f>+IF(O50="","",IF(O50-INT(O50),O50-INT(O50),""))</f>
        <v/>
      </c>
      <c r="F50" s="99"/>
      <c r="G50" s="138" t="str">
        <f>+IF(OR(P50="",F50="式"),"",IF(INT(P50),INT(P50),"0"))</f>
        <v/>
      </c>
      <c r="H50" s="130" t="str">
        <f>+IF(OR(P50="",F50="式"),"",IF(P50-INT(P50),P50-INT(P50),""))</f>
        <v/>
      </c>
      <c r="I50" s="103" t="str">
        <f t="shared" ref="I50:I84" si="7">IF(O50="","",+INT(O50*P50))</f>
        <v/>
      </c>
      <c r="J50" s="142"/>
      <c r="K50" s="117" t="s">
        <v>157</v>
      </c>
      <c r="L50" s="97"/>
      <c r="M50" s="76"/>
    </row>
    <row r="51" spans="1:13" ht="15" customHeight="1">
      <c r="A51" s="76"/>
      <c r="B51" s="271"/>
      <c r="C51" s="272"/>
      <c r="D51" s="135" t="str">
        <f>+IF(O51="","",IF(INT(O51),INT(O51),"0"))</f>
        <v/>
      </c>
      <c r="E51" s="127" t="str">
        <f>+IF(O51="","",IF(O51-INT(O51),O51-INT(O51),""))</f>
        <v/>
      </c>
      <c r="F51" s="100"/>
      <c r="G51" s="139" t="str">
        <f>+IF(OR(P51="",F51="式"),"",IF(INT(P51),INT(P51),"0"))</f>
        <v/>
      </c>
      <c r="H51" s="131" t="str">
        <f>+IF(OR(P51="",F51="式"),"",IF(P51-INT(P51),P51-INT(P51),""))</f>
        <v/>
      </c>
      <c r="I51" s="104" t="str">
        <f t="shared" si="7"/>
        <v/>
      </c>
      <c r="J51" s="143"/>
      <c r="K51" s="118" t="s">
        <v>157</v>
      </c>
      <c r="L51" s="119"/>
      <c r="M51" s="76"/>
    </row>
    <row r="52" spans="1:13" ht="15" customHeight="1">
      <c r="A52" s="76"/>
      <c r="B52" s="275"/>
      <c r="C52" s="276"/>
      <c r="D52" s="133" t="str">
        <f t="shared" ref="D52:D84" si="8">+IF(O52="","",IF(INT(O52),INT(O52),"0"))</f>
        <v/>
      </c>
      <c r="E52" s="125" t="str">
        <f t="shared" ref="E52:E84" si="9">+IF(O52="","",IF(O52-INT(O52),O52-INT(O52),""))</f>
        <v/>
      </c>
      <c r="F52" s="98"/>
      <c r="G52" s="137" t="str">
        <f t="shared" ref="G52:G84" si="10">+IF(OR(P52="",F52="式"),"",IF(INT(P52),INT(P52),"0"))</f>
        <v/>
      </c>
      <c r="H52" s="129" t="str">
        <f t="shared" ref="H52:H84" si="11">+IF(OR(P52="",F52="式"),"",IF(P52-INT(P52),P52-INT(P52),""))</f>
        <v/>
      </c>
      <c r="I52" s="102" t="str">
        <f t="shared" si="7"/>
        <v/>
      </c>
      <c r="J52" s="69"/>
      <c r="K52" s="116" t="s">
        <v>157</v>
      </c>
      <c r="L52" s="96"/>
      <c r="M52" s="76"/>
    </row>
    <row r="53" spans="1:13" ht="15" customHeight="1">
      <c r="A53" s="76"/>
      <c r="B53" s="269"/>
      <c r="C53" s="270"/>
      <c r="D53" s="134" t="str">
        <f t="shared" si="8"/>
        <v/>
      </c>
      <c r="E53" s="126" t="str">
        <f t="shared" si="9"/>
        <v/>
      </c>
      <c r="F53" s="99"/>
      <c r="G53" s="138" t="str">
        <f t="shared" si="10"/>
        <v/>
      </c>
      <c r="H53" s="130" t="str">
        <f t="shared" si="11"/>
        <v/>
      </c>
      <c r="I53" s="103" t="str">
        <f t="shared" si="7"/>
        <v/>
      </c>
      <c r="J53" s="82"/>
      <c r="K53" s="117" t="s">
        <v>157</v>
      </c>
      <c r="L53" s="97"/>
      <c r="M53" s="76"/>
    </row>
    <row r="54" spans="1:13" ht="15" customHeight="1">
      <c r="A54" s="76"/>
      <c r="B54" s="271"/>
      <c r="C54" s="272"/>
      <c r="D54" s="135" t="str">
        <f t="shared" si="8"/>
        <v/>
      </c>
      <c r="E54" s="127" t="str">
        <f t="shared" si="9"/>
        <v/>
      </c>
      <c r="F54" s="100"/>
      <c r="G54" s="139" t="str">
        <f t="shared" si="10"/>
        <v/>
      </c>
      <c r="H54" s="131" t="str">
        <f t="shared" si="11"/>
        <v/>
      </c>
      <c r="I54" s="104" t="str">
        <f t="shared" si="7"/>
        <v/>
      </c>
      <c r="J54" s="68"/>
      <c r="K54" s="118" t="s">
        <v>157</v>
      </c>
      <c r="L54" s="119"/>
      <c r="M54" s="76"/>
    </row>
    <row r="55" spans="1:13" ht="15" customHeight="1">
      <c r="A55" s="76"/>
      <c r="B55" s="275"/>
      <c r="C55" s="276"/>
      <c r="D55" s="133" t="str">
        <f t="shared" si="8"/>
        <v/>
      </c>
      <c r="E55" s="125" t="str">
        <f t="shared" si="9"/>
        <v/>
      </c>
      <c r="F55" s="98"/>
      <c r="G55" s="137" t="str">
        <f t="shared" si="10"/>
        <v/>
      </c>
      <c r="H55" s="129" t="str">
        <f t="shared" si="11"/>
        <v/>
      </c>
      <c r="I55" s="102" t="str">
        <f t="shared" si="7"/>
        <v/>
      </c>
      <c r="J55" s="69"/>
      <c r="K55" s="116"/>
      <c r="L55" s="96"/>
      <c r="M55" s="76"/>
    </row>
    <row r="56" spans="1:13" ht="15" customHeight="1">
      <c r="A56" s="76"/>
      <c r="B56" s="269"/>
      <c r="C56" s="270"/>
      <c r="D56" s="134" t="str">
        <f t="shared" si="8"/>
        <v/>
      </c>
      <c r="E56" s="126" t="str">
        <f t="shared" si="9"/>
        <v/>
      </c>
      <c r="F56" s="99"/>
      <c r="G56" s="138" t="str">
        <f t="shared" si="10"/>
        <v/>
      </c>
      <c r="H56" s="130" t="str">
        <f t="shared" si="11"/>
        <v/>
      </c>
      <c r="I56" s="103" t="str">
        <f t="shared" si="7"/>
        <v/>
      </c>
      <c r="J56" s="82"/>
      <c r="K56" s="117"/>
      <c r="L56" s="97"/>
      <c r="M56" s="76"/>
    </row>
    <row r="57" spans="1:13" ht="15" customHeight="1">
      <c r="A57" s="76"/>
      <c r="B57" s="271"/>
      <c r="C57" s="272"/>
      <c r="D57" s="135" t="str">
        <f t="shared" si="8"/>
        <v/>
      </c>
      <c r="E57" s="127" t="str">
        <f t="shared" si="9"/>
        <v/>
      </c>
      <c r="F57" s="100"/>
      <c r="G57" s="139" t="str">
        <f t="shared" si="10"/>
        <v/>
      </c>
      <c r="H57" s="131" t="str">
        <f t="shared" si="11"/>
        <v/>
      </c>
      <c r="I57" s="104" t="str">
        <f t="shared" si="7"/>
        <v/>
      </c>
      <c r="J57" s="68"/>
      <c r="K57" s="118"/>
      <c r="L57" s="119"/>
      <c r="M57" s="76"/>
    </row>
    <row r="58" spans="1:13" ht="15" customHeight="1">
      <c r="A58" s="76"/>
      <c r="B58" s="275"/>
      <c r="C58" s="276"/>
      <c r="D58" s="133" t="str">
        <f t="shared" si="8"/>
        <v/>
      </c>
      <c r="E58" s="125" t="str">
        <f t="shared" si="9"/>
        <v/>
      </c>
      <c r="F58" s="98"/>
      <c r="G58" s="137" t="str">
        <f t="shared" si="10"/>
        <v/>
      </c>
      <c r="H58" s="129" t="str">
        <f t="shared" si="11"/>
        <v/>
      </c>
      <c r="I58" s="102" t="str">
        <f t="shared" si="7"/>
        <v/>
      </c>
      <c r="J58" s="69"/>
      <c r="K58" s="116"/>
      <c r="L58" s="96"/>
      <c r="M58" s="76"/>
    </row>
    <row r="59" spans="1:13" ht="15" customHeight="1">
      <c r="A59" s="76"/>
      <c r="B59" s="269"/>
      <c r="C59" s="270"/>
      <c r="D59" s="134" t="str">
        <f t="shared" si="8"/>
        <v/>
      </c>
      <c r="E59" s="126" t="str">
        <f t="shared" si="9"/>
        <v/>
      </c>
      <c r="F59" s="99"/>
      <c r="G59" s="138" t="str">
        <f t="shared" si="10"/>
        <v/>
      </c>
      <c r="H59" s="130" t="str">
        <f t="shared" si="11"/>
        <v/>
      </c>
      <c r="I59" s="103" t="str">
        <f t="shared" si="7"/>
        <v/>
      </c>
      <c r="J59" s="82"/>
      <c r="K59" s="117"/>
      <c r="L59" s="97"/>
      <c r="M59" s="76"/>
    </row>
    <row r="60" spans="1:13" ht="15" customHeight="1">
      <c r="A60" s="76"/>
      <c r="B60" s="271"/>
      <c r="C60" s="272"/>
      <c r="D60" s="135" t="str">
        <f t="shared" si="8"/>
        <v/>
      </c>
      <c r="E60" s="127" t="str">
        <f t="shared" si="9"/>
        <v/>
      </c>
      <c r="F60" s="100"/>
      <c r="G60" s="139" t="str">
        <f t="shared" si="10"/>
        <v/>
      </c>
      <c r="H60" s="131" t="str">
        <f t="shared" si="11"/>
        <v/>
      </c>
      <c r="I60" s="104" t="str">
        <f t="shared" si="7"/>
        <v/>
      </c>
      <c r="J60" s="68"/>
      <c r="K60" s="118"/>
      <c r="L60" s="119"/>
      <c r="M60" s="76"/>
    </row>
    <row r="61" spans="1:13" ht="15" customHeight="1">
      <c r="A61" s="76"/>
      <c r="B61" s="275"/>
      <c r="C61" s="276"/>
      <c r="D61" s="133" t="str">
        <f t="shared" si="8"/>
        <v/>
      </c>
      <c r="E61" s="125" t="str">
        <f t="shared" si="9"/>
        <v/>
      </c>
      <c r="F61" s="98"/>
      <c r="G61" s="137" t="str">
        <f t="shared" si="10"/>
        <v/>
      </c>
      <c r="H61" s="129" t="str">
        <f t="shared" si="11"/>
        <v/>
      </c>
      <c r="I61" s="102" t="str">
        <f t="shared" si="7"/>
        <v/>
      </c>
      <c r="J61" s="69"/>
      <c r="K61" s="116"/>
      <c r="L61" s="96"/>
      <c r="M61" s="76"/>
    </row>
    <row r="62" spans="1:13" ht="15" customHeight="1">
      <c r="A62" s="76"/>
      <c r="B62" s="269"/>
      <c r="C62" s="270"/>
      <c r="D62" s="134" t="str">
        <f t="shared" si="8"/>
        <v/>
      </c>
      <c r="E62" s="126" t="str">
        <f t="shared" si="9"/>
        <v/>
      </c>
      <c r="F62" s="99"/>
      <c r="G62" s="138" t="str">
        <f t="shared" si="10"/>
        <v/>
      </c>
      <c r="H62" s="130" t="str">
        <f t="shared" si="11"/>
        <v/>
      </c>
      <c r="I62" s="103" t="str">
        <f t="shared" si="7"/>
        <v/>
      </c>
      <c r="J62" s="82"/>
      <c r="K62" s="117"/>
      <c r="L62" s="97"/>
      <c r="M62" s="76"/>
    </row>
    <row r="63" spans="1:13" ht="15" customHeight="1">
      <c r="A63" s="76"/>
      <c r="B63" s="271"/>
      <c r="C63" s="272"/>
      <c r="D63" s="135" t="str">
        <f t="shared" si="8"/>
        <v/>
      </c>
      <c r="E63" s="127" t="str">
        <f t="shared" si="9"/>
        <v/>
      </c>
      <c r="F63" s="100"/>
      <c r="G63" s="139" t="str">
        <f t="shared" si="10"/>
        <v/>
      </c>
      <c r="H63" s="131" t="str">
        <f t="shared" si="11"/>
        <v/>
      </c>
      <c r="I63" s="104" t="str">
        <f t="shared" si="7"/>
        <v/>
      </c>
      <c r="J63" s="68"/>
      <c r="K63" s="118"/>
      <c r="L63" s="119"/>
      <c r="M63" s="76"/>
    </row>
    <row r="64" spans="1:13" ht="15" customHeight="1">
      <c r="A64" s="76"/>
      <c r="B64" s="275"/>
      <c r="C64" s="276"/>
      <c r="D64" s="133" t="str">
        <f t="shared" si="8"/>
        <v/>
      </c>
      <c r="E64" s="125" t="str">
        <f t="shared" si="9"/>
        <v/>
      </c>
      <c r="F64" s="98"/>
      <c r="G64" s="137" t="str">
        <f t="shared" si="10"/>
        <v/>
      </c>
      <c r="H64" s="129" t="str">
        <f t="shared" si="11"/>
        <v/>
      </c>
      <c r="I64" s="102" t="str">
        <f t="shared" si="7"/>
        <v/>
      </c>
      <c r="J64" s="69"/>
      <c r="K64" s="116"/>
      <c r="L64" s="96"/>
      <c r="M64" s="76"/>
    </row>
    <row r="65" spans="1:13" ht="15" customHeight="1">
      <c r="A65" s="76"/>
      <c r="B65" s="269"/>
      <c r="C65" s="270"/>
      <c r="D65" s="134" t="str">
        <f t="shared" si="8"/>
        <v/>
      </c>
      <c r="E65" s="126" t="str">
        <f t="shared" si="9"/>
        <v/>
      </c>
      <c r="F65" s="99"/>
      <c r="G65" s="138" t="str">
        <f t="shared" si="10"/>
        <v/>
      </c>
      <c r="H65" s="130" t="str">
        <f t="shared" si="11"/>
        <v/>
      </c>
      <c r="I65" s="103" t="str">
        <f t="shared" si="7"/>
        <v/>
      </c>
      <c r="J65" s="82"/>
      <c r="K65" s="117"/>
      <c r="L65" s="97"/>
      <c r="M65" s="76"/>
    </row>
    <row r="66" spans="1:13" ht="15" customHeight="1">
      <c r="A66" s="76"/>
      <c r="B66" s="271"/>
      <c r="C66" s="272"/>
      <c r="D66" s="135" t="str">
        <f t="shared" si="8"/>
        <v/>
      </c>
      <c r="E66" s="127" t="str">
        <f t="shared" si="9"/>
        <v/>
      </c>
      <c r="F66" s="100"/>
      <c r="G66" s="139" t="str">
        <f t="shared" si="10"/>
        <v/>
      </c>
      <c r="H66" s="131" t="str">
        <f t="shared" si="11"/>
        <v/>
      </c>
      <c r="I66" s="104" t="str">
        <f t="shared" si="7"/>
        <v/>
      </c>
      <c r="J66" s="68"/>
      <c r="K66" s="118"/>
      <c r="L66" s="119"/>
      <c r="M66" s="76"/>
    </row>
    <row r="67" spans="1:13" ht="15" customHeight="1">
      <c r="A67" s="76"/>
      <c r="B67" s="275"/>
      <c r="C67" s="276"/>
      <c r="D67" s="133" t="str">
        <f t="shared" si="8"/>
        <v/>
      </c>
      <c r="E67" s="125" t="str">
        <f t="shared" si="9"/>
        <v/>
      </c>
      <c r="F67" s="98"/>
      <c r="G67" s="137" t="str">
        <f t="shared" si="10"/>
        <v/>
      </c>
      <c r="H67" s="129" t="str">
        <f t="shared" si="11"/>
        <v/>
      </c>
      <c r="I67" s="102" t="str">
        <f t="shared" si="7"/>
        <v/>
      </c>
      <c r="J67" s="69"/>
      <c r="K67" s="116"/>
      <c r="L67" s="96"/>
      <c r="M67" s="76"/>
    </row>
    <row r="68" spans="1:13" ht="15" customHeight="1">
      <c r="A68" s="76"/>
      <c r="B68" s="269"/>
      <c r="C68" s="270"/>
      <c r="D68" s="134" t="str">
        <f t="shared" si="8"/>
        <v/>
      </c>
      <c r="E68" s="126" t="str">
        <f t="shared" si="9"/>
        <v/>
      </c>
      <c r="F68" s="99"/>
      <c r="G68" s="138" t="str">
        <f t="shared" si="10"/>
        <v/>
      </c>
      <c r="H68" s="130" t="str">
        <f t="shared" si="11"/>
        <v/>
      </c>
      <c r="I68" s="103" t="str">
        <f t="shared" si="7"/>
        <v/>
      </c>
      <c r="J68" s="82"/>
      <c r="K68" s="117"/>
      <c r="L68" s="97"/>
      <c r="M68" s="76"/>
    </row>
    <row r="69" spans="1:13" ht="15" customHeight="1">
      <c r="A69" s="76"/>
      <c r="B69" s="271"/>
      <c r="C69" s="272"/>
      <c r="D69" s="135" t="str">
        <f t="shared" si="8"/>
        <v/>
      </c>
      <c r="E69" s="127" t="str">
        <f t="shared" si="9"/>
        <v/>
      </c>
      <c r="F69" s="100"/>
      <c r="G69" s="139" t="str">
        <f t="shared" si="10"/>
        <v/>
      </c>
      <c r="H69" s="131" t="str">
        <f t="shared" si="11"/>
        <v/>
      </c>
      <c r="I69" s="104" t="str">
        <f t="shared" si="7"/>
        <v/>
      </c>
      <c r="J69" s="68"/>
      <c r="K69" s="118"/>
      <c r="L69" s="119"/>
      <c r="M69" s="76"/>
    </row>
    <row r="70" spans="1:13" ht="15" customHeight="1">
      <c r="A70" s="76"/>
      <c r="B70" s="275"/>
      <c r="C70" s="276"/>
      <c r="D70" s="133" t="str">
        <f t="shared" si="8"/>
        <v/>
      </c>
      <c r="E70" s="125" t="str">
        <f t="shared" si="9"/>
        <v/>
      </c>
      <c r="F70" s="98"/>
      <c r="G70" s="137" t="str">
        <f t="shared" si="10"/>
        <v/>
      </c>
      <c r="H70" s="129" t="str">
        <f t="shared" si="11"/>
        <v/>
      </c>
      <c r="I70" s="102" t="str">
        <f t="shared" si="7"/>
        <v/>
      </c>
      <c r="J70" s="69"/>
      <c r="K70" s="116"/>
      <c r="L70" s="96"/>
      <c r="M70" s="76"/>
    </row>
    <row r="71" spans="1:13" ht="15" customHeight="1">
      <c r="A71" s="76"/>
      <c r="B71" s="269"/>
      <c r="C71" s="270"/>
      <c r="D71" s="134" t="str">
        <f t="shared" si="8"/>
        <v/>
      </c>
      <c r="E71" s="126" t="str">
        <f t="shared" si="9"/>
        <v/>
      </c>
      <c r="F71" s="99"/>
      <c r="G71" s="138" t="str">
        <f t="shared" si="10"/>
        <v/>
      </c>
      <c r="H71" s="130" t="str">
        <f t="shared" si="11"/>
        <v/>
      </c>
      <c r="I71" s="103" t="str">
        <f t="shared" si="7"/>
        <v/>
      </c>
      <c r="J71" s="82"/>
      <c r="K71" s="117"/>
      <c r="L71" s="97"/>
      <c r="M71" s="76"/>
    </row>
    <row r="72" spans="1:13" ht="15" customHeight="1">
      <c r="A72" s="76"/>
      <c r="B72" s="271"/>
      <c r="C72" s="272"/>
      <c r="D72" s="135" t="str">
        <f t="shared" si="8"/>
        <v/>
      </c>
      <c r="E72" s="127" t="str">
        <f t="shared" si="9"/>
        <v/>
      </c>
      <c r="F72" s="100"/>
      <c r="G72" s="139" t="str">
        <f t="shared" si="10"/>
        <v/>
      </c>
      <c r="H72" s="131" t="str">
        <f t="shared" si="11"/>
        <v/>
      </c>
      <c r="I72" s="104" t="str">
        <f t="shared" si="7"/>
        <v/>
      </c>
      <c r="J72" s="68"/>
      <c r="K72" s="118"/>
      <c r="L72" s="119"/>
      <c r="M72" s="76"/>
    </row>
    <row r="73" spans="1:13" ht="15" customHeight="1">
      <c r="A73" s="76"/>
      <c r="B73" s="275"/>
      <c r="C73" s="276"/>
      <c r="D73" s="133" t="str">
        <f t="shared" si="8"/>
        <v/>
      </c>
      <c r="E73" s="125" t="str">
        <f t="shared" si="9"/>
        <v/>
      </c>
      <c r="F73" s="98"/>
      <c r="G73" s="137" t="str">
        <f t="shared" si="10"/>
        <v/>
      </c>
      <c r="H73" s="129" t="str">
        <f t="shared" si="11"/>
        <v/>
      </c>
      <c r="I73" s="102" t="str">
        <f t="shared" si="7"/>
        <v/>
      </c>
      <c r="J73" s="69"/>
      <c r="K73" s="116"/>
      <c r="L73" s="96"/>
      <c r="M73" s="76"/>
    </row>
    <row r="74" spans="1:13" ht="15" customHeight="1">
      <c r="A74" s="76"/>
      <c r="B74" s="269"/>
      <c r="C74" s="270"/>
      <c r="D74" s="134" t="str">
        <f t="shared" si="8"/>
        <v/>
      </c>
      <c r="E74" s="126" t="str">
        <f t="shared" si="9"/>
        <v/>
      </c>
      <c r="F74" s="99"/>
      <c r="G74" s="138" t="str">
        <f t="shared" si="10"/>
        <v/>
      </c>
      <c r="H74" s="130" t="str">
        <f t="shared" si="11"/>
        <v/>
      </c>
      <c r="I74" s="103" t="str">
        <f t="shared" si="7"/>
        <v/>
      </c>
      <c r="J74" s="82"/>
      <c r="K74" s="117"/>
      <c r="L74" s="97"/>
      <c r="M74" s="76"/>
    </row>
    <row r="75" spans="1:13" ht="15" customHeight="1">
      <c r="A75" s="76"/>
      <c r="B75" s="271"/>
      <c r="C75" s="272"/>
      <c r="D75" s="135" t="str">
        <f t="shared" si="8"/>
        <v/>
      </c>
      <c r="E75" s="127" t="str">
        <f t="shared" si="9"/>
        <v/>
      </c>
      <c r="F75" s="100"/>
      <c r="G75" s="139" t="str">
        <f t="shared" si="10"/>
        <v/>
      </c>
      <c r="H75" s="131" t="str">
        <f t="shared" si="11"/>
        <v/>
      </c>
      <c r="I75" s="104" t="str">
        <f t="shared" si="7"/>
        <v/>
      </c>
      <c r="J75" s="68"/>
      <c r="K75" s="118"/>
      <c r="L75" s="119"/>
      <c r="M75" s="76"/>
    </row>
    <row r="76" spans="1:13" ht="15" customHeight="1">
      <c r="A76" s="76"/>
      <c r="B76" s="275"/>
      <c r="C76" s="276"/>
      <c r="D76" s="133" t="str">
        <f t="shared" si="8"/>
        <v/>
      </c>
      <c r="E76" s="125" t="str">
        <f t="shared" si="9"/>
        <v/>
      </c>
      <c r="F76" s="98"/>
      <c r="G76" s="137" t="str">
        <f t="shared" si="10"/>
        <v/>
      </c>
      <c r="H76" s="129" t="str">
        <f t="shared" si="11"/>
        <v/>
      </c>
      <c r="I76" s="102" t="str">
        <f t="shared" si="7"/>
        <v/>
      </c>
      <c r="J76" s="69"/>
      <c r="K76" s="116"/>
      <c r="L76" s="96"/>
      <c r="M76" s="76"/>
    </row>
    <row r="77" spans="1:13" ht="15" customHeight="1">
      <c r="A77" s="76"/>
      <c r="B77" s="269"/>
      <c r="C77" s="270"/>
      <c r="D77" s="134" t="str">
        <f t="shared" si="8"/>
        <v/>
      </c>
      <c r="E77" s="126" t="str">
        <f t="shared" si="9"/>
        <v/>
      </c>
      <c r="F77" s="99"/>
      <c r="G77" s="138" t="str">
        <f t="shared" si="10"/>
        <v/>
      </c>
      <c r="H77" s="130" t="str">
        <f t="shared" si="11"/>
        <v/>
      </c>
      <c r="I77" s="103" t="str">
        <f t="shared" si="7"/>
        <v/>
      </c>
      <c r="J77" s="82"/>
      <c r="K77" s="117"/>
      <c r="L77" s="97"/>
      <c r="M77" s="76"/>
    </row>
    <row r="78" spans="1:13" ht="15" customHeight="1">
      <c r="A78" s="76"/>
      <c r="B78" s="271"/>
      <c r="C78" s="272"/>
      <c r="D78" s="135" t="str">
        <f t="shared" si="8"/>
        <v/>
      </c>
      <c r="E78" s="127" t="str">
        <f t="shared" si="9"/>
        <v/>
      </c>
      <c r="F78" s="100"/>
      <c r="G78" s="139" t="str">
        <f t="shared" si="10"/>
        <v/>
      </c>
      <c r="H78" s="131" t="str">
        <f t="shared" si="11"/>
        <v/>
      </c>
      <c r="I78" s="104" t="str">
        <f t="shared" si="7"/>
        <v/>
      </c>
      <c r="J78" s="68"/>
      <c r="K78" s="118"/>
      <c r="L78" s="119"/>
      <c r="M78" s="76"/>
    </row>
    <row r="79" spans="1:13" ht="15" customHeight="1">
      <c r="A79" s="76"/>
      <c r="B79" s="275"/>
      <c r="C79" s="276"/>
      <c r="D79" s="133" t="str">
        <f t="shared" si="8"/>
        <v/>
      </c>
      <c r="E79" s="125" t="str">
        <f t="shared" si="9"/>
        <v/>
      </c>
      <c r="F79" s="98"/>
      <c r="G79" s="137" t="str">
        <f t="shared" si="10"/>
        <v/>
      </c>
      <c r="H79" s="129" t="str">
        <f t="shared" si="11"/>
        <v/>
      </c>
      <c r="I79" s="102" t="str">
        <f t="shared" si="7"/>
        <v/>
      </c>
      <c r="J79" s="69"/>
      <c r="K79" s="116"/>
      <c r="L79" s="96"/>
      <c r="M79" s="76"/>
    </row>
    <row r="80" spans="1:13" ht="15" customHeight="1">
      <c r="A80" s="76"/>
      <c r="B80" s="269"/>
      <c r="C80" s="270"/>
      <c r="D80" s="134" t="str">
        <f t="shared" si="8"/>
        <v/>
      </c>
      <c r="E80" s="126" t="str">
        <f t="shared" si="9"/>
        <v/>
      </c>
      <c r="F80" s="99"/>
      <c r="G80" s="138" t="str">
        <f t="shared" si="10"/>
        <v/>
      </c>
      <c r="H80" s="130" t="str">
        <f t="shared" si="11"/>
        <v/>
      </c>
      <c r="I80" s="103" t="str">
        <f t="shared" si="7"/>
        <v/>
      </c>
      <c r="J80" s="82"/>
      <c r="K80" s="117"/>
      <c r="L80" s="97"/>
      <c r="M80" s="76"/>
    </row>
    <row r="81" spans="1:13" ht="15" customHeight="1">
      <c r="A81" s="76"/>
      <c r="B81" s="271"/>
      <c r="C81" s="272"/>
      <c r="D81" s="135" t="str">
        <f t="shared" si="8"/>
        <v/>
      </c>
      <c r="E81" s="127" t="str">
        <f t="shared" si="9"/>
        <v/>
      </c>
      <c r="F81" s="100"/>
      <c r="G81" s="139" t="str">
        <f t="shared" si="10"/>
        <v/>
      </c>
      <c r="H81" s="131" t="str">
        <f t="shared" si="11"/>
        <v/>
      </c>
      <c r="I81" s="104" t="str">
        <f t="shared" si="7"/>
        <v/>
      </c>
      <c r="J81" s="68"/>
      <c r="K81" s="118"/>
      <c r="L81" s="119"/>
      <c r="M81" s="76"/>
    </row>
    <row r="82" spans="1:13" ht="21" customHeight="1">
      <c r="A82" s="76"/>
      <c r="B82" s="269"/>
      <c r="C82" s="270"/>
      <c r="D82" s="133" t="str">
        <f t="shared" si="8"/>
        <v/>
      </c>
      <c r="E82" s="125" t="str">
        <f t="shared" si="9"/>
        <v/>
      </c>
      <c r="F82" s="99"/>
      <c r="G82" s="137" t="str">
        <f t="shared" si="10"/>
        <v/>
      </c>
      <c r="H82" s="129" t="str">
        <f t="shared" si="11"/>
        <v/>
      </c>
      <c r="I82" s="102" t="str">
        <f t="shared" si="7"/>
        <v/>
      </c>
      <c r="J82" s="82"/>
      <c r="K82" s="117"/>
      <c r="L82" s="97"/>
      <c r="M82" s="76"/>
    </row>
    <row r="83" spans="1:13" ht="15" customHeight="1">
      <c r="A83" s="76"/>
      <c r="B83" s="269"/>
      <c r="C83" s="270"/>
      <c r="D83" s="134" t="str">
        <f t="shared" si="8"/>
        <v/>
      </c>
      <c r="E83" s="126" t="str">
        <f t="shared" si="9"/>
        <v/>
      </c>
      <c r="F83" s="99"/>
      <c r="G83" s="138" t="str">
        <f t="shared" si="10"/>
        <v/>
      </c>
      <c r="H83" s="130" t="str">
        <f t="shared" si="11"/>
        <v/>
      </c>
      <c r="I83" s="103" t="str">
        <f t="shared" si="7"/>
        <v/>
      </c>
      <c r="J83" s="82"/>
      <c r="K83" s="117"/>
      <c r="L83" s="97"/>
      <c r="M83" s="76"/>
    </row>
    <row r="84" spans="1:13" ht="15" thickBot="1">
      <c r="B84" s="290"/>
      <c r="C84" s="291"/>
      <c r="D84" s="136" t="str">
        <f t="shared" si="8"/>
        <v/>
      </c>
      <c r="E84" s="128" t="str">
        <f t="shared" si="9"/>
        <v/>
      </c>
      <c r="F84" s="101"/>
      <c r="G84" s="140" t="str">
        <f t="shared" si="10"/>
        <v/>
      </c>
      <c r="H84" s="132" t="str">
        <f t="shared" si="11"/>
        <v/>
      </c>
      <c r="I84" s="105" t="str">
        <f t="shared" si="7"/>
        <v/>
      </c>
      <c r="J84" s="70"/>
      <c r="K84" s="120"/>
      <c r="L84" s="121"/>
    </row>
    <row r="85" spans="1:13"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</row>
    <row r="86" spans="1:13" ht="15" customHeight="1"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</row>
  </sheetData>
  <mergeCells count="60">
    <mergeCell ref="B82:C82"/>
    <mergeCell ref="B83:C84"/>
    <mergeCell ref="B53:C54"/>
    <mergeCell ref="B55:C55"/>
    <mergeCell ref="B56:C57"/>
    <mergeCell ref="B62:C63"/>
    <mergeCell ref="B64:C64"/>
    <mergeCell ref="B73:C73"/>
    <mergeCell ref="B65:C66"/>
    <mergeCell ref="B67:C67"/>
    <mergeCell ref="B68:C69"/>
    <mergeCell ref="B71:C72"/>
    <mergeCell ref="B77:C78"/>
    <mergeCell ref="B79:C79"/>
    <mergeCell ref="B80:C81"/>
    <mergeCell ref="B74:C75"/>
    <mergeCell ref="K5:L5"/>
    <mergeCell ref="D5:E5"/>
    <mergeCell ref="G5:H5"/>
    <mergeCell ref="B39:C39"/>
    <mergeCell ref="B40:C41"/>
    <mergeCell ref="B13:C14"/>
    <mergeCell ref="B15:C15"/>
    <mergeCell ref="B25:C26"/>
    <mergeCell ref="B9:C9"/>
    <mergeCell ref="B10:C11"/>
    <mergeCell ref="B12:C12"/>
    <mergeCell ref="B27:C27"/>
    <mergeCell ref="B37:C38"/>
    <mergeCell ref="B28:C29"/>
    <mergeCell ref="B30:C30"/>
    <mergeCell ref="B31:C32"/>
    <mergeCell ref="B52:C52"/>
    <mergeCell ref="B58:C58"/>
    <mergeCell ref="B59:C60"/>
    <mergeCell ref="B61:C61"/>
    <mergeCell ref="B70:C70"/>
    <mergeCell ref="B76:C76"/>
    <mergeCell ref="C2:I2"/>
    <mergeCell ref="C45:I45"/>
    <mergeCell ref="C46:I46"/>
    <mergeCell ref="B6:C6"/>
    <mergeCell ref="B7:C8"/>
    <mergeCell ref="B5:C5"/>
    <mergeCell ref="B33:C33"/>
    <mergeCell ref="B34:C35"/>
    <mergeCell ref="B36:C36"/>
    <mergeCell ref="C3:I3"/>
    <mergeCell ref="B21:C21"/>
    <mergeCell ref="B22:C23"/>
    <mergeCell ref="B24:C24"/>
    <mergeCell ref="B16:C17"/>
    <mergeCell ref="B18:C18"/>
    <mergeCell ref="B19:C20"/>
    <mergeCell ref="K48:L48"/>
    <mergeCell ref="B49:C49"/>
    <mergeCell ref="B50:C51"/>
    <mergeCell ref="D48:E48"/>
    <mergeCell ref="G48:H48"/>
    <mergeCell ref="B48:C48"/>
  </mergeCells>
  <phoneticPr fontId="2"/>
  <pageMargins left="0" right="0" top="0.59055118110236227" bottom="0" header="0.39370078740157483" footer="0"/>
  <pageSetup paperSize="9" scale="87" orientation="landscape" r:id="rId1"/>
  <headerFooter alignWithMargins="0"/>
  <rowBreaks count="1" manualBreakCount="1">
    <brk id="43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工種別内訳表定義</vt:lpstr>
      <vt:lpstr>内訳表定義</vt:lpstr>
      <vt:lpstr>単価表定義</vt:lpstr>
      <vt:lpstr>帳票イメージ工種別内訳</vt:lpstr>
      <vt:lpstr>帳票イメージ</vt:lpstr>
      <vt:lpstr>単価表定義!Print_Area</vt:lpstr>
      <vt:lpstr>帳票イメージ!Print_Area</vt:lpstr>
      <vt:lpstr>帳票イメージ工種別内訳!Print_Area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水馬　久司</dc:creator>
  <cp:lastModifiedBy>柴田 紀彦</cp:lastModifiedBy>
  <cp:lastPrinted>2012-03-26T05:11:08Z</cp:lastPrinted>
  <dcterms:created xsi:type="dcterms:W3CDTF">2001-12-08T17:30:14Z</dcterms:created>
  <dcterms:modified xsi:type="dcterms:W3CDTF">2012-03-26T06:29:10Z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完了日">
    <vt:lpwstr>2012/03/26</vt:lpwstr>
  </property>
</Properties>
</file>